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maglab/Desktop/"/>
    </mc:Choice>
  </mc:AlternateContent>
  <xr:revisionPtr revIDLastSave="0" documentId="13_ncr:1_{50F12031-0CD1-6748-8364-E0183035FE30}" xr6:coauthVersionLast="45" xr6:coauthVersionMax="45" xr10:uidLastSave="{00000000-0000-0000-0000-000000000000}"/>
  <bookViews>
    <workbookView xWindow="9600" yWindow="3580" windowWidth="33640" windowHeight="21380" activeTab="2" xr2:uid="{B416E589-63EA-3041-895B-DE4B98C5C9E6}"/>
  </bookViews>
  <sheets>
    <sheet name="Metadata" sheetId="1" r:id="rId1"/>
    <sheet name="MS" sheetId="3" r:id="rId2"/>
    <sheet name="NRM" sheetId="4" r:id="rId3"/>
    <sheet name="ARM" sheetId="5" r:id="rId4"/>
    <sheet name="IRM" sheetId="6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4" l="1"/>
  <c r="E61" i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B138" i="5" l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59" i="5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50" i="5"/>
  <c r="B51" i="5" s="1"/>
  <c r="B52" i="5" s="1"/>
  <c r="B53" i="5" s="1"/>
  <c r="B54" i="5" s="1"/>
  <c r="B55" i="5" s="1"/>
  <c r="B56" i="5" s="1"/>
  <c r="B57" i="5" s="1"/>
  <c r="B58" i="5" s="1"/>
  <c r="AC13" i="5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B139" i="4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I138" i="4"/>
  <c r="B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B60" i="4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I59" i="4"/>
  <c r="B59" i="4"/>
  <c r="I58" i="4"/>
  <c r="I57" i="4"/>
  <c r="I56" i="4"/>
  <c r="I55" i="4"/>
  <c r="I54" i="4"/>
  <c r="I53" i="4"/>
  <c r="I52" i="4"/>
  <c r="I51" i="4"/>
  <c r="I50" i="4"/>
  <c r="B50" i="4"/>
  <c r="B51" i="4" s="1"/>
  <c r="B52" i="4" s="1"/>
  <c r="B53" i="4" s="1"/>
  <c r="B54" i="4" s="1"/>
  <c r="B55" i="4" s="1"/>
  <c r="B56" i="4" s="1"/>
  <c r="B57" i="4" s="1"/>
  <c r="B58" i="4" s="1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F163" i="3"/>
  <c r="D163" i="3"/>
  <c r="F162" i="3"/>
  <c r="D162" i="3"/>
  <c r="G162" i="3" s="1"/>
  <c r="F161" i="3"/>
  <c r="D161" i="3"/>
  <c r="F160" i="3"/>
  <c r="D160" i="3"/>
  <c r="G160" i="3" s="1"/>
  <c r="F159" i="3"/>
  <c r="D159" i="3"/>
  <c r="F158" i="3"/>
  <c r="D158" i="3"/>
  <c r="G158" i="3" s="1"/>
  <c r="F157" i="3"/>
  <c r="D157" i="3"/>
  <c r="F156" i="3"/>
  <c r="D156" i="3"/>
  <c r="G156" i="3" s="1"/>
  <c r="F155" i="3"/>
  <c r="D155" i="3"/>
  <c r="F154" i="3"/>
  <c r="D154" i="3"/>
  <c r="G154" i="3" s="1"/>
  <c r="F153" i="3"/>
  <c r="D153" i="3"/>
  <c r="F152" i="3"/>
  <c r="D152" i="3"/>
  <c r="G152" i="3" s="1"/>
  <c r="F151" i="3"/>
  <c r="D151" i="3"/>
  <c r="F150" i="3"/>
  <c r="D150" i="3"/>
  <c r="G150" i="3" s="1"/>
  <c r="F149" i="3"/>
  <c r="D149" i="3"/>
  <c r="F148" i="3"/>
  <c r="D148" i="3"/>
  <c r="G148" i="3" s="1"/>
  <c r="F147" i="3"/>
  <c r="D147" i="3"/>
  <c r="F146" i="3"/>
  <c r="D146" i="3"/>
  <c r="G146" i="3" s="1"/>
  <c r="F145" i="3"/>
  <c r="D145" i="3"/>
  <c r="F144" i="3"/>
  <c r="D144" i="3"/>
  <c r="G144" i="3" s="1"/>
  <c r="F143" i="3"/>
  <c r="D143" i="3"/>
  <c r="F142" i="3"/>
  <c r="D142" i="3"/>
  <c r="G142" i="3" s="1"/>
  <c r="F141" i="3"/>
  <c r="D141" i="3"/>
  <c r="F140" i="3"/>
  <c r="E140" i="3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D140" i="3"/>
  <c r="G140" i="3" s="1"/>
  <c r="F139" i="3"/>
  <c r="D139" i="3"/>
  <c r="G139" i="3" s="1"/>
  <c r="F137" i="3"/>
  <c r="D137" i="3"/>
  <c r="F136" i="3"/>
  <c r="D136" i="3"/>
  <c r="G136" i="3" s="1"/>
  <c r="G135" i="3"/>
  <c r="F135" i="3"/>
  <c r="D135" i="3"/>
  <c r="F134" i="3"/>
  <c r="D134" i="3"/>
  <c r="F133" i="3"/>
  <c r="D133" i="3"/>
  <c r="F132" i="3"/>
  <c r="D132" i="3"/>
  <c r="G132" i="3" s="1"/>
  <c r="G131" i="3"/>
  <c r="F131" i="3"/>
  <c r="D131" i="3"/>
  <c r="F130" i="3"/>
  <c r="G130" i="3" s="1"/>
  <c r="D130" i="3"/>
  <c r="F129" i="3"/>
  <c r="D129" i="3"/>
  <c r="G129" i="3" s="1"/>
  <c r="F128" i="3"/>
  <c r="D128" i="3"/>
  <c r="F127" i="3"/>
  <c r="D127" i="3"/>
  <c r="G127" i="3" s="1"/>
  <c r="F126" i="3"/>
  <c r="G126" i="3" s="1"/>
  <c r="D126" i="3"/>
  <c r="F125" i="3"/>
  <c r="D125" i="3"/>
  <c r="G125" i="3" s="1"/>
  <c r="F124" i="3"/>
  <c r="D124" i="3"/>
  <c r="F123" i="3"/>
  <c r="D123" i="3"/>
  <c r="G123" i="3" s="1"/>
  <c r="F122" i="3"/>
  <c r="D122" i="3"/>
  <c r="F121" i="3"/>
  <c r="D121" i="3"/>
  <c r="F120" i="3"/>
  <c r="D120" i="3"/>
  <c r="F119" i="3"/>
  <c r="D119" i="3"/>
  <c r="G119" i="3" s="1"/>
  <c r="F118" i="3"/>
  <c r="D118" i="3"/>
  <c r="F117" i="3"/>
  <c r="D117" i="3"/>
  <c r="F116" i="3"/>
  <c r="D116" i="3"/>
  <c r="F115" i="3"/>
  <c r="D115" i="3"/>
  <c r="G115" i="3" s="1"/>
  <c r="F114" i="3"/>
  <c r="D114" i="3"/>
  <c r="F113" i="3"/>
  <c r="D113" i="3"/>
  <c r="F112" i="3"/>
  <c r="D112" i="3"/>
  <c r="F110" i="3"/>
  <c r="G110" i="3" s="1"/>
  <c r="D110" i="3"/>
  <c r="F109" i="3"/>
  <c r="D109" i="3"/>
  <c r="F108" i="3"/>
  <c r="G108" i="3" s="1"/>
  <c r="D108" i="3"/>
  <c r="F107" i="3"/>
  <c r="D107" i="3"/>
  <c r="F106" i="3"/>
  <c r="G106" i="3" s="1"/>
  <c r="D106" i="3"/>
  <c r="F105" i="3"/>
  <c r="D105" i="3"/>
  <c r="F104" i="3"/>
  <c r="G104" i="3" s="1"/>
  <c r="D104" i="3"/>
  <c r="F103" i="3"/>
  <c r="D103" i="3"/>
  <c r="F102" i="3"/>
  <c r="G102" i="3" s="1"/>
  <c r="D102" i="3"/>
  <c r="F101" i="3"/>
  <c r="D101" i="3"/>
  <c r="F100" i="3"/>
  <c r="G100" i="3" s="1"/>
  <c r="D100" i="3"/>
  <c r="F99" i="3"/>
  <c r="D99" i="3"/>
  <c r="F98" i="3"/>
  <c r="G98" i="3" s="1"/>
  <c r="D98" i="3"/>
  <c r="F97" i="3"/>
  <c r="D97" i="3"/>
  <c r="F96" i="3"/>
  <c r="G96" i="3" s="1"/>
  <c r="D96" i="3"/>
  <c r="F95" i="3"/>
  <c r="D95" i="3"/>
  <c r="F94" i="3"/>
  <c r="G94" i="3" s="1"/>
  <c r="D94" i="3"/>
  <c r="F93" i="3"/>
  <c r="D93" i="3"/>
  <c r="F92" i="3"/>
  <c r="G92" i="3" s="1"/>
  <c r="D92" i="3"/>
  <c r="F91" i="3"/>
  <c r="G91" i="3" s="1"/>
  <c r="D91" i="3"/>
  <c r="F90" i="3"/>
  <c r="G90" i="3" s="1"/>
  <c r="D90" i="3"/>
  <c r="F89" i="3"/>
  <c r="G89" i="3" s="1"/>
  <c r="D89" i="3"/>
  <c r="F88" i="3"/>
  <c r="G88" i="3" s="1"/>
  <c r="D88" i="3"/>
  <c r="F87" i="3"/>
  <c r="G87" i="3" s="1"/>
  <c r="D87" i="3"/>
  <c r="F86" i="3"/>
  <c r="G86" i="3" s="1"/>
  <c r="D86" i="3"/>
  <c r="F85" i="3"/>
  <c r="G85" i="3" s="1"/>
  <c r="D85" i="3"/>
  <c r="F84" i="3"/>
  <c r="G84" i="3" s="1"/>
  <c r="D84" i="3"/>
  <c r="F83" i="3"/>
  <c r="E83" i="3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D83" i="3"/>
  <c r="F82" i="3"/>
  <c r="D82" i="3"/>
  <c r="F80" i="3"/>
  <c r="D80" i="3"/>
  <c r="G80" i="3" s="1"/>
  <c r="F79" i="3"/>
  <c r="D79" i="3"/>
  <c r="G79" i="3" s="1"/>
  <c r="F78" i="3"/>
  <c r="D78" i="3"/>
  <c r="F77" i="3"/>
  <c r="D77" i="3"/>
  <c r="G77" i="3" s="1"/>
  <c r="G76" i="3"/>
  <c r="F76" i="3"/>
  <c r="D76" i="3"/>
  <c r="G75" i="3"/>
  <c r="F75" i="3"/>
  <c r="D75" i="3"/>
  <c r="F74" i="3"/>
  <c r="D74" i="3"/>
  <c r="G74" i="3" s="1"/>
  <c r="F73" i="3"/>
  <c r="D73" i="3"/>
  <c r="F72" i="3"/>
  <c r="D72" i="3"/>
  <c r="G72" i="3" s="1"/>
  <c r="F71" i="3"/>
  <c r="D71" i="3"/>
  <c r="G71" i="3" s="1"/>
  <c r="F70" i="3"/>
  <c r="D70" i="3"/>
  <c r="F69" i="3"/>
  <c r="D69" i="3"/>
  <c r="G69" i="3" s="1"/>
  <c r="G68" i="3"/>
  <c r="F68" i="3"/>
  <c r="D68" i="3"/>
  <c r="F67" i="3"/>
  <c r="D67" i="3"/>
  <c r="F66" i="3"/>
  <c r="D66" i="3"/>
  <c r="G65" i="3"/>
  <c r="F65" i="3"/>
  <c r="D65" i="3"/>
  <c r="F64" i="3"/>
  <c r="D64" i="3"/>
  <c r="G64" i="3" s="1"/>
  <c r="F63" i="3"/>
  <c r="D63" i="3"/>
  <c r="F62" i="3"/>
  <c r="D62" i="3"/>
  <c r="F61" i="3"/>
  <c r="E61" i="3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D61" i="3"/>
  <c r="F59" i="3"/>
  <c r="G59" i="3" s="1"/>
  <c r="D59" i="3"/>
  <c r="F58" i="3"/>
  <c r="G58" i="3" s="1"/>
  <c r="D58" i="3"/>
  <c r="F57" i="3"/>
  <c r="G57" i="3" s="1"/>
  <c r="D57" i="3"/>
  <c r="F56" i="3"/>
  <c r="G56" i="3" s="1"/>
  <c r="D56" i="3"/>
  <c r="F55" i="3"/>
  <c r="G55" i="3" s="1"/>
  <c r="D55" i="3"/>
  <c r="F54" i="3"/>
  <c r="G54" i="3" s="1"/>
  <c r="D54" i="3"/>
  <c r="F53" i="3"/>
  <c r="G53" i="3" s="1"/>
  <c r="D53" i="3"/>
  <c r="F52" i="3"/>
  <c r="G52" i="3" s="1"/>
  <c r="D52" i="3"/>
  <c r="F51" i="3"/>
  <c r="D51" i="3"/>
  <c r="F50" i="3"/>
  <c r="E50" i="3"/>
  <c r="E51" i="3" s="1"/>
  <c r="E52" i="3" s="1"/>
  <c r="E53" i="3" s="1"/>
  <c r="E54" i="3" s="1"/>
  <c r="E55" i="3" s="1"/>
  <c r="E56" i="3" s="1"/>
  <c r="E57" i="3" s="1"/>
  <c r="E58" i="3" s="1"/>
  <c r="E59" i="3" s="1"/>
  <c r="D50" i="3"/>
  <c r="F48" i="3"/>
  <c r="D48" i="3"/>
  <c r="F47" i="3"/>
  <c r="D47" i="3"/>
  <c r="F46" i="3"/>
  <c r="D46" i="3"/>
  <c r="F45" i="3"/>
  <c r="D45" i="3"/>
  <c r="F44" i="3"/>
  <c r="D44" i="3"/>
  <c r="G43" i="3"/>
  <c r="F43" i="3"/>
  <c r="D43" i="3"/>
  <c r="F42" i="3"/>
  <c r="D42" i="3"/>
  <c r="G42" i="3" s="1"/>
  <c r="F41" i="3"/>
  <c r="D41" i="3"/>
  <c r="F40" i="3"/>
  <c r="D40" i="3"/>
  <c r="F39" i="3"/>
  <c r="D39" i="3"/>
  <c r="F38" i="3"/>
  <c r="D38" i="3"/>
  <c r="F37" i="3"/>
  <c r="D37" i="3"/>
  <c r="F36" i="3"/>
  <c r="D36" i="3"/>
  <c r="F35" i="3"/>
  <c r="D35" i="3"/>
  <c r="G35" i="3" s="1"/>
  <c r="F34" i="3"/>
  <c r="D34" i="3"/>
  <c r="G34" i="3" s="1"/>
  <c r="F33" i="3"/>
  <c r="D33" i="3"/>
  <c r="F32" i="3"/>
  <c r="D32" i="3"/>
  <c r="G31" i="3"/>
  <c r="F31" i="3"/>
  <c r="D31" i="3"/>
  <c r="F30" i="3"/>
  <c r="D30" i="3"/>
  <c r="G30" i="3" s="1"/>
  <c r="F29" i="3"/>
  <c r="D29" i="3"/>
  <c r="G29" i="3" s="1"/>
  <c r="F28" i="3"/>
  <c r="D28" i="3"/>
  <c r="F27" i="3"/>
  <c r="D27" i="3"/>
  <c r="G27" i="3" s="1"/>
  <c r="F26" i="3"/>
  <c r="D26" i="3"/>
  <c r="G26" i="3" s="1"/>
  <c r="F25" i="3"/>
  <c r="D25" i="3"/>
  <c r="F24" i="3"/>
  <c r="D24" i="3"/>
  <c r="G24" i="3" s="1"/>
  <c r="G23" i="3"/>
  <c r="F23" i="3"/>
  <c r="D23" i="3"/>
  <c r="F22" i="3"/>
  <c r="D22" i="3"/>
  <c r="G22" i="3" s="1"/>
  <c r="F21" i="3"/>
  <c r="D21" i="3"/>
  <c r="G21" i="3" s="1"/>
  <c r="F20" i="3"/>
  <c r="D20" i="3"/>
  <c r="F19" i="3"/>
  <c r="D19" i="3"/>
  <c r="G19" i="3" s="1"/>
  <c r="G18" i="3"/>
  <c r="F18" i="3"/>
  <c r="D18" i="3"/>
  <c r="F17" i="3"/>
  <c r="D17" i="3"/>
  <c r="F16" i="3"/>
  <c r="D16" i="3"/>
  <c r="G16" i="3" s="1"/>
  <c r="G15" i="3"/>
  <c r="F15" i="3"/>
  <c r="D15" i="3"/>
  <c r="F14" i="3"/>
  <c r="D14" i="3"/>
  <c r="G14" i="3" s="1"/>
  <c r="F13" i="3"/>
  <c r="D13" i="3"/>
  <c r="G13" i="3" s="1"/>
  <c r="F12" i="3"/>
  <c r="D12" i="3"/>
  <c r="F11" i="3"/>
  <c r="D11" i="3"/>
  <c r="G11" i="3" s="1"/>
  <c r="F10" i="3"/>
  <c r="D10" i="3"/>
  <c r="G10" i="3" s="1"/>
  <c r="F9" i="3"/>
  <c r="D9" i="3"/>
  <c r="F8" i="3"/>
  <c r="D8" i="3"/>
  <c r="G8" i="3" s="1"/>
  <c r="G7" i="3"/>
  <c r="F7" i="3"/>
  <c r="D7" i="3"/>
  <c r="F6" i="3"/>
  <c r="D6" i="3"/>
  <c r="G6" i="3" s="1"/>
  <c r="F5" i="3"/>
  <c r="D5" i="3"/>
  <c r="G5" i="3" s="1"/>
  <c r="F4" i="3"/>
  <c r="D4" i="3"/>
  <c r="F3" i="3"/>
  <c r="E3" i="3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D3" i="3"/>
  <c r="G3" i="3" s="1"/>
  <c r="F2" i="3"/>
  <c r="D2" i="3"/>
  <c r="G4" i="3" l="1"/>
  <c r="G9" i="3"/>
  <c r="G12" i="3"/>
  <c r="G17" i="3"/>
  <c r="G20" i="3"/>
  <c r="G25" i="3"/>
  <c r="G28" i="3"/>
  <c r="G33" i="3"/>
  <c r="G36" i="3"/>
  <c r="G38" i="3"/>
  <c r="G47" i="3"/>
  <c r="G113" i="3"/>
  <c r="G120" i="3"/>
  <c r="G32" i="3"/>
  <c r="G39" i="3"/>
  <c r="G41" i="3"/>
  <c r="G44" i="3"/>
  <c r="G46" i="3"/>
  <c r="G61" i="3"/>
  <c r="G2" i="3"/>
  <c r="G70" i="3"/>
  <c r="G73" i="3"/>
  <c r="G78" i="3"/>
  <c r="G82" i="3"/>
  <c r="G83" i="3"/>
  <c r="G93" i="3"/>
  <c r="G95" i="3"/>
  <c r="G97" i="3"/>
  <c r="G99" i="3"/>
  <c r="G101" i="3"/>
  <c r="G103" i="3"/>
  <c r="G105" i="3"/>
  <c r="G107" i="3"/>
  <c r="G109" i="3"/>
  <c r="G114" i="3"/>
  <c r="G116" i="3"/>
  <c r="G62" i="3"/>
  <c r="G67" i="3"/>
  <c r="G112" i="3"/>
  <c r="G121" i="3"/>
  <c r="G128" i="3"/>
  <c r="G137" i="3"/>
  <c r="G51" i="3"/>
  <c r="G63" i="3"/>
  <c r="G66" i="3"/>
  <c r="G118" i="3"/>
  <c r="G134" i="3"/>
  <c r="G37" i="3"/>
  <c r="G40" i="3"/>
  <c r="G45" i="3"/>
  <c r="G48" i="3"/>
  <c r="G50" i="3"/>
  <c r="G117" i="3"/>
  <c r="G122" i="3"/>
  <c r="G124" i="3"/>
  <c r="G133" i="3"/>
  <c r="G141" i="3"/>
  <c r="G143" i="3"/>
  <c r="G145" i="3"/>
  <c r="G147" i="3"/>
  <c r="G149" i="3"/>
  <c r="G151" i="3"/>
  <c r="G153" i="3"/>
  <c r="G155" i="3"/>
  <c r="G157" i="3"/>
  <c r="G159" i="3"/>
  <c r="G161" i="3"/>
  <c r="G163" i="3"/>
</calcChain>
</file>

<file path=xl/sharedStrings.xml><?xml version="1.0" encoding="utf-8"?>
<sst xmlns="http://schemas.openxmlformats.org/spreadsheetml/2006/main" count="1322" uniqueCount="228">
  <si>
    <t>LT_16_164</t>
  </si>
  <si>
    <t>LT_16_163</t>
  </si>
  <si>
    <t>LT_16_162</t>
  </si>
  <si>
    <t>LT_16_161</t>
  </si>
  <si>
    <t>LT_16_160</t>
  </si>
  <si>
    <t>LT_16_159</t>
  </si>
  <si>
    <t>LT_16_158</t>
  </si>
  <si>
    <t>LT_16_157</t>
  </si>
  <si>
    <t>LT_16_156</t>
  </si>
  <si>
    <t>LT_16_155</t>
  </si>
  <si>
    <t>LT_16_154</t>
  </si>
  <si>
    <t>LT_16_153</t>
  </si>
  <si>
    <t>LT_16_152</t>
  </si>
  <si>
    <t>LT_16_151</t>
  </si>
  <si>
    <t>LT_16_150</t>
  </si>
  <si>
    <t>LT_16_149</t>
  </si>
  <si>
    <t>LT_16_148</t>
  </si>
  <si>
    <t>LT_16_147</t>
  </si>
  <si>
    <t>LT_16_146</t>
  </si>
  <si>
    <t>LT_16_145</t>
  </si>
  <si>
    <t>LT_16_144</t>
  </si>
  <si>
    <t>LT_16_143</t>
  </si>
  <si>
    <t>LT_16_142</t>
  </si>
  <si>
    <t>LT_16_141</t>
  </si>
  <si>
    <t>LT_16_140</t>
  </si>
  <si>
    <t>LT_16_139</t>
  </si>
  <si>
    <t>LT_16_138</t>
  </si>
  <si>
    <t>LT_16_137</t>
  </si>
  <si>
    <t>LT_16_136C</t>
  </si>
  <si>
    <t>LT_16_136B</t>
  </si>
  <si>
    <t>LT_16_046</t>
  </si>
  <si>
    <t>LT_16_136A</t>
  </si>
  <si>
    <t>LT_16_135</t>
  </si>
  <si>
    <t>LT_16_134</t>
  </si>
  <si>
    <t>LT_16_133</t>
  </si>
  <si>
    <t>LT_16_132</t>
  </si>
  <si>
    <t>LT_16_131</t>
  </si>
  <si>
    <t>LT_16_130</t>
  </si>
  <si>
    <t>LT_16_129</t>
  </si>
  <si>
    <t>LT_16_128</t>
  </si>
  <si>
    <t>LT_16_127</t>
  </si>
  <si>
    <t>LT_16_126</t>
  </si>
  <si>
    <t>LT_16_125</t>
  </si>
  <si>
    <t>LT_16_124</t>
  </si>
  <si>
    <t>LT_16_123</t>
  </si>
  <si>
    <t>LT_16_122</t>
  </si>
  <si>
    <t>LT_16_121C</t>
  </si>
  <si>
    <t>LT_16_121B</t>
  </si>
  <si>
    <t>LT_16_121A</t>
  </si>
  <si>
    <t>LT_16_120</t>
  </si>
  <si>
    <t>LT_16_119</t>
  </si>
  <si>
    <t>LT_16_118</t>
  </si>
  <si>
    <t>LT_16_117</t>
  </si>
  <si>
    <t>LT_16_116</t>
  </si>
  <si>
    <t>LT_16_115</t>
  </si>
  <si>
    <t>LT_16_114</t>
  </si>
  <si>
    <t>LT_16_113</t>
  </si>
  <si>
    <t>LT_16_112</t>
  </si>
  <si>
    <t>LT_16_111</t>
  </si>
  <si>
    <t>LT_16_110</t>
  </si>
  <si>
    <t>LT_16_109</t>
  </si>
  <si>
    <t>LT_16_108</t>
  </si>
  <si>
    <t>LT_16_107</t>
  </si>
  <si>
    <t>LT_16_106</t>
  </si>
  <si>
    <t>LT_16_105</t>
  </si>
  <si>
    <t>LT_16_104</t>
  </si>
  <si>
    <t>LT_16_103</t>
  </si>
  <si>
    <t>LT_16_102</t>
  </si>
  <si>
    <t>LT_16_101</t>
  </si>
  <si>
    <t>LT_16_100</t>
  </si>
  <si>
    <t>LT_16_099</t>
  </si>
  <si>
    <t>LT_16_098</t>
  </si>
  <si>
    <t>LT_16_097</t>
  </si>
  <si>
    <t>LT_16_096</t>
  </si>
  <si>
    <t>LT_16_095</t>
  </si>
  <si>
    <t>LT_16_094</t>
  </si>
  <si>
    <t>LT_16_093</t>
  </si>
  <si>
    <t>LT_16_092</t>
  </si>
  <si>
    <t>LT_16_091</t>
  </si>
  <si>
    <t>LT_16_090</t>
  </si>
  <si>
    <t>LT_16_089</t>
  </si>
  <si>
    <t>LT_16_072</t>
  </si>
  <si>
    <t>LT_16_071</t>
  </si>
  <si>
    <t>LT_16_070</t>
  </si>
  <si>
    <t>LT_16_069</t>
  </si>
  <si>
    <t>LT_16_068</t>
  </si>
  <si>
    <t>LT_16_067</t>
  </si>
  <si>
    <t>LT_16_066</t>
  </si>
  <si>
    <t>LT_16_065</t>
  </si>
  <si>
    <t>LT_16_064</t>
  </si>
  <si>
    <t>LT_16_063</t>
  </si>
  <si>
    <t>LT_16_062</t>
  </si>
  <si>
    <t>LT_16_061</t>
  </si>
  <si>
    <t>LT_16_060</t>
  </si>
  <si>
    <t>LT_16_059</t>
  </si>
  <si>
    <t>LT_16_058</t>
  </si>
  <si>
    <t>LT_16_057</t>
  </si>
  <si>
    <t>LT_16_056</t>
  </si>
  <si>
    <t>LT_16_055</t>
  </si>
  <si>
    <t>LT_16_054</t>
  </si>
  <si>
    <t>LT_16_053</t>
  </si>
  <si>
    <t>LT_16_052</t>
  </si>
  <si>
    <t>LT_16_051</t>
  </si>
  <si>
    <t>LT_16_050</t>
  </si>
  <si>
    <t>LT_16_049</t>
  </si>
  <si>
    <t>LT_16_048</t>
  </si>
  <si>
    <t>LT_16_047</t>
  </si>
  <si>
    <t>LT_16_045</t>
  </si>
  <si>
    <t>LT_16_044</t>
  </si>
  <si>
    <t>LT_16_043</t>
  </si>
  <si>
    <t>LT_16_042</t>
  </si>
  <si>
    <t>LT_16_041</t>
  </si>
  <si>
    <t>LT_16_040</t>
  </si>
  <si>
    <t>LT_16_039</t>
  </si>
  <si>
    <t>LT_16_038</t>
  </si>
  <si>
    <t>LT_16_037</t>
  </si>
  <si>
    <t>LT_16_036</t>
  </si>
  <si>
    <t>LT_16_035</t>
  </si>
  <si>
    <t>LT_16_034</t>
  </si>
  <si>
    <t>LT_16_033</t>
  </si>
  <si>
    <t>LT_16_032C</t>
  </si>
  <si>
    <t>LT_16_032B</t>
  </si>
  <si>
    <t>LT_16_032A</t>
  </si>
  <si>
    <t>LT_16_031</t>
  </si>
  <si>
    <t>LT_16_030</t>
  </si>
  <si>
    <t>LT_16_029</t>
  </si>
  <si>
    <t>LT_16_028</t>
  </si>
  <si>
    <t>LT_16_027</t>
  </si>
  <si>
    <t>LT_16_026</t>
  </si>
  <si>
    <t>LT_16_025</t>
  </si>
  <si>
    <t>LT_16_024</t>
  </si>
  <si>
    <t>LT_16_023</t>
  </si>
  <si>
    <t>LT_16_022</t>
  </si>
  <si>
    <t>LT_16_021</t>
  </si>
  <si>
    <t>LT_16_020</t>
  </si>
  <si>
    <t>LT_16_019</t>
  </si>
  <si>
    <t>LT_16_018</t>
  </si>
  <si>
    <t>LT_16_017</t>
  </si>
  <si>
    <t>LT_16_016</t>
  </si>
  <si>
    <t>LT_16_015.2</t>
  </si>
  <si>
    <t>LT_16_015.1</t>
  </si>
  <si>
    <t>LT_16_014</t>
  </si>
  <si>
    <t>LT_16_013</t>
  </si>
  <si>
    <t>LT_16_012</t>
  </si>
  <si>
    <t>LT_16_011</t>
  </si>
  <si>
    <t>LT_16_010</t>
  </si>
  <si>
    <t>LT_16_009</t>
  </si>
  <si>
    <t>LT_16_008</t>
  </si>
  <si>
    <t>LT_16_007C</t>
  </si>
  <si>
    <t>LT_16_007B</t>
  </si>
  <si>
    <t>LT_16_007A</t>
  </si>
  <si>
    <t>LT_16_006</t>
  </si>
  <si>
    <t>LT_16_005</t>
  </si>
  <si>
    <t>LT_16_004</t>
  </si>
  <si>
    <t>LT_16_003</t>
  </si>
  <si>
    <t>m^3</t>
  </si>
  <si>
    <t>LT_16_002</t>
  </si>
  <si>
    <t>10 cm^3</t>
  </si>
  <si>
    <t>LT_16_001</t>
  </si>
  <si>
    <t>cube volume</t>
  </si>
  <si>
    <t>Avg. MS (m3/kg)</t>
  </si>
  <si>
    <t>Weight (kg)</t>
  </si>
  <si>
    <t>Height (m)</t>
  </si>
  <si>
    <t>MS vol norm</t>
  </si>
  <si>
    <t>Avg. Susc. In SI</t>
  </si>
  <si>
    <t>Weight (g)</t>
  </si>
  <si>
    <t>Sample ID</t>
  </si>
  <si>
    <t>Int 0 (A/m)</t>
  </si>
  <si>
    <t>LT_16_007</t>
  </si>
  <si>
    <t>LT_16_032</t>
  </si>
  <si>
    <t>IRM 40, Int. 0 (A/m)</t>
  </si>
  <si>
    <t>IRM 1000, Int. 0 (A/m)</t>
  </si>
  <si>
    <t>Location Name</t>
  </si>
  <si>
    <t>Simanindo</t>
  </si>
  <si>
    <t>Pangururan</t>
  </si>
  <si>
    <t>Huta Tinggi Pangururan</t>
  </si>
  <si>
    <t>Salaon</t>
  </si>
  <si>
    <t>Sijabat</t>
  </si>
  <si>
    <t>Panappangan</t>
  </si>
  <si>
    <t>Elevation(m)</t>
  </si>
  <si>
    <t>Lat (N)</t>
  </si>
  <si>
    <t>Long (E)</t>
  </si>
  <si>
    <t>02 34' 32.7"</t>
  </si>
  <si>
    <t>098 53' 05.4"</t>
  </si>
  <si>
    <t>02 36' 09.9"</t>
  </si>
  <si>
    <t>098 42' 26.8"</t>
  </si>
  <si>
    <t>02 36' 08.9"</t>
  </si>
  <si>
    <t>098 42' 57.6"</t>
  </si>
  <si>
    <t>02 38' 19.8"</t>
  </si>
  <si>
    <t>098 42' 38.8"</t>
  </si>
  <si>
    <t>02 33' 32.5"</t>
  </si>
  <si>
    <t>098 53' 50.3"</t>
  </si>
  <si>
    <t>02 38' 32.6"</t>
  </si>
  <si>
    <t>098 42' 23.9"</t>
  </si>
  <si>
    <t>Position (cm)</t>
  </si>
  <si>
    <t>Int 100 (A/m)</t>
  </si>
  <si>
    <t>Elevation (m)</t>
  </si>
  <si>
    <t>IRM 100, Int. 0 (A/m)</t>
  </si>
  <si>
    <t>IRM 300, Int. 0 (A/m)</t>
  </si>
  <si>
    <t>Int 150 (A/m)</t>
  </si>
  <si>
    <t>Int 200 (A/m)</t>
  </si>
  <si>
    <t>Int 225 (A/m)</t>
  </si>
  <si>
    <t>Int 250 (A/m)</t>
  </si>
  <si>
    <t>Int 275 (A/m)</t>
  </si>
  <si>
    <t>Int 300  (A/m)</t>
  </si>
  <si>
    <t>Int 350 (A/m)</t>
  </si>
  <si>
    <t>Int 400 (A/m)</t>
  </si>
  <si>
    <t>Int 450 (A/m)</t>
  </si>
  <si>
    <t>Int 500 (A/m)</t>
  </si>
  <si>
    <t>Int 600 (A/m)</t>
  </si>
  <si>
    <t>Int 800 (A/m)</t>
  </si>
  <si>
    <t>Int 300 (A/m)</t>
  </si>
  <si>
    <t>Declination (˚)</t>
  </si>
  <si>
    <t>Inclination (˚)</t>
  </si>
  <si>
    <t>MAD (˚)</t>
  </si>
  <si>
    <t>Points used</t>
  </si>
  <si>
    <t>CMAD (˚)</t>
  </si>
  <si>
    <t>CSD (˚)</t>
  </si>
  <si>
    <t>Int 125 (A/m)</t>
  </si>
  <si>
    <t>Int 175 (A/m)</t>
  </si>
  <si>
    <t>Int 325 (A/m)</t>
  </si>
  <si>
    <t>Int 375 (A/m)</t>
  </si>
  <si>
    <t>Int 425 (A/m)</t>
  </si>
  <si>
    <t>Int 550 (A/m)</t>
  </si>
  <si>
    <t>Int 650 (A/m)</t>
  </si>
  <si>
    <t>Int 700 (A/m)</t>
  </si>
  <si>
    <t>Int 900 (A/m)</t>
  </si>
  <si>
    <t>Int 1000 (A/m)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</si>
</sst>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3" borderId="0" xfId="0" applyFont="1" applyFill="1"/>
    <xf numFmtId="11" fontId="2" fillId="3" borderId="0" xfId="0" applyNumberFormat="1" applyFont="1" applyFill="1"/>
    <xf numFmtId="11" fontId="0" fillId="0" borderId="0" xfId="0" applyNumberFormat="1"/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11" fontId="0" fillId="0" borderId="0" xfId="0" applyNumberForma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03D30-6517-6141-BD2D-6C848F3E7457}">
  <dimension ref="A1:E174"/>
  <sheetViews>
    <sheetView topLeftCell="A125" workbookViewId="0">
      <selection activeCell="G9" sqref="G9"/>
    </sheetView>
  </sheetViews>
  <sheetFormatPr baseColWidth="10" defaultRowHeight="16" x14ac:dyDescent="0.2"/>
  <cols>
    <col min="1" max="1" width="12.83203125" style="7" customWidth="1"/>
    <col min="2" max="2" width="21.5" style="7" customWidth="1"/>
    <col min="3" max="3" width="12.1640625" customWidth="1"/>
    <col min="4" max="4" width="13.5" customWidth="1"/>
  </cols>
  <sheetData>
    <row r="1" spans="1:5" x14ac:dyDescent="0.2">
      <c r="A1" s="6" t="s">
        <v>166</v>
      </c>
      <c r="B1" s="6" t="s">
        <v>172</v>
      </c>
      <c r="C1" s="6" t="s">
        <v>180</v>
      </c>
      <c r="D1" s="6" t="s">
        <v>181</v>
      </c>
      <c r="E1" s="6" t="s">
        <v>179</v>
      </c>
    </row>
    <row r="2" spans="1:5" x14ac:dyDescent="0.2">
      <c r="A2" s="7" t="s">
        <v>158</v>
      </c>
      <c r="B2" s="7" t="s">
        <v>173</v>
      </c>
      <c r="C2" t="s">
        <v>182</v>
      </c>
      <c r="D2" t="s">
        <v>183</v>
      </c>
      <c r="E2" s="8">
        <v>1524</v>
      </c>
    </row>
    <row r="3" spans="1:5" x14ac:dyDescent="0.2">
      <c r="A3" s="7" t="s">
        <v>156</v>
      </c>
      <c r="B3" s="7" t="s">
        <v>173</v>
      </c>
      <c r="C3" t="s">
        <v>182</v>
      </c>
      <c r="D3" t="s">
        <v>183</v>
      </c>
      <c r="E3" s="8">
        <v>1524.2</v>
      </c>
    </row>
    <row r="4" spans="1:5" x14ac:dyDescent="0.2">
      <c r="A4" s="7" t="s">
        <v>154</v>
      </c>
      <c r="B4" s="7" t="s">
        <v>173</v>
      </c>
      <c r="C4" t="s">
        <v>182</v>
      </c>
      <c r="D4" t="s">
        <v>183</v>
      </c>
      <c r="E4" s="8">
        <v>1524.3500000000001</v>
      </c>
    </row>
    <row r="5" spans="1:5" x14ac:dyDescent="0.2">
      <c r="A5" s="7" t="s">
        <v>153</v>
      </c>
      <c r="B5" s="7" t="s">
        <v>173</v>
      </c>
      <c r="C5" t="s">
        <v>182</v>
      </c>
      <c r="D5" t="s">
        <v>183</v>
      </c>
      <c r="E5" s="8">
        <v>1524.5000000000002</v>
      </c>
    </row>
    <row r="6" spans="1:5" x14ac:dyDescent="0.2">
      <c r="A6" s="7" t="s">
        <v>152</v>
      </c>
      <c r="B6" s="7" t="s">
        <v>173</v>
      </c>
      <c r="C6" t="s">
        <v>182</v>
      </c>
      <c r="D6" t="s">
        <v>183</v>
      </c>
      <c r="E6" s="8">
        <v>1524.6500000000003</v>
      </c>
    </row>
    <row r="7" spans="1:5" x14ac:dyDescent="0.2">
      <c r="A7" s="7" t="s">
        <v>151</v>
      </c>
      <c r="B7" s="7" t="s">
        <v>173</v>
      </c>
      <c r="C7" t="s">
        <v>182</v>
      </c>
      <c r="D7" t="s">
        <v>183</v>
      </c>
      <c r="E7" s="8">
        <v>1524.8000000000004</v>
      </c>
    </row>
    <row r="8" spans="1:5" x14ac:dyDescent="0.2">
      <c r="A8" s="7" t="s">
        <v>150</v>
      </c>
      <c r="B8" s="7" t="s">
        <v>173</v>
      </c>
      <c r="C8" t="s">
        <v>182</v>
      </c>
      <c r="D8" t="s">
        <v>183</v>
      </c>
      <c r="E8" s="8">
        <v>1524.9500000000005</v>
      </c>
    </row>
    <row r="9" spans="1:5" x14ac:dyDescent="0.2">
      <c r="A9" s="7" t="s">
        <v>149</v>
      </c>
      <c r="B9" s="7" t="s">
        <v>173</v>
      </c>
      <c r="C9" t="s">
        <v>182</v>
      </c>
      <c r="D9" t="s">
        <v>183</v>
      </c>
      <c r="E9" s="8">
        <v>1524.9500000000005</v>
      </c>
    </row>
    <row r="10" spans="1:5" x14ac:dyDescent="0.2">
      <c r="A10" s="7" t="s">
        <v>148</v>
      </c>
      <c r="B10" s="7" t="s">
        <v>173</v>
      </c>
      <c r="C10" t="s">
        <v>182</v>
      </c>
      <c r="D10" t="s">
        <v>183</v>
      </c>
      <c r="E10" s="8">
        <v>1524.9500000000005</v>
      </c>
    </row>
    <row r="11" spans="1:5" x14ac:dyDescent="0.2">
      <c r="A11" s="7" t="s">
        <v>147</v>
      </c>
      <c r="B11" s="7" t="s">
        <v>173</v>
      </c>
      <c r="C11" t="s">
        <v>182</v>
      </c>
      <c r="D11" t="s">
        <v>183</v>
      </c>
      <c r="E11" s="8">
        <v>1525.1000000000006</v>
      </c>
    </row>
    <row r="12" spans="1:5" x14ac:dyDescent="0.2">
      <c r="A12" s="7" t="s">
        <v>146</v>
      </c>
      <c r="B12" s="7" t="s">
        <v>173</v>
      </c>
      <c r="C12" t="s">
        <v>182</v>
      </c>
      <c r="D12" t="s">
        <v>183</v>
      </c>
      <c r="E12" s="8">
        <v>1525.2500000000007</v>
      </c>
    </row>
    <row r="13" spans="1:5" x14ac:dyDescent="0.2">
      <c r="A13" s="7" t="s">
        <v>145</v>
      </c>
      <c r="B13" s="7" t="s">
        <v>173</v>
      </c>
      <c r="C13" t="s">
        <v>182</v>
      </c>
      <c r="D13" t="s">
        <v>183</v>
      </c>
      <c r="E13" s="8">
        <v>1525.4000000000008</v>
      </c>
    </row>
    <row r="14" spans="1:5" x14ac:dyDescent="0.2">
      <c r="A14" s="7" t="s">
        <v>144</v>
      </c>
      <c r="B14" s="7" t="s">
        <v>173</v>
      </c>
      <c r="C14" t="s">
        <v>182</v>
      </c>
      <c r="D14" t="s">
        <v>183</v>
      </c>
      <c r="E14" s="8">
        <v>1525.5500000000009</v>
      </c>
    </row>
    <row r="15" spans="1:5" x14ac:dyDescent="0.2">
      <c r="A15" s="7" t="s">
        <v>143</v>
      </c>
      <c r="B15" s="7" t="s">
        <v>173</v>
      </c>
      <c r="C15" t="s">
        <v>182</v>
      </c>
      <c r="D15" t="s">
        <v>183</v>
      </c>
      <c r="E15" s="8">
        <v>1525.700000000001</v>
      </c>
    </row>
    <row r="16" spans="1:5" x14ac:dyDescent="0.2">
      <c r="A16" s="7" t="s">
        <v>142</v>
      </c>
      <c r="B16" s="7" t="s">
        <v>173</v>
      </c>
      <c r="C16" t="s">
        <v>182</v>
      </c>
      <c r="D16" t="s">
        <v>183</v>
      </c>
      <c r="E16" s="8">
        <v>1525.850000000001</v>
      </c>
    </row>
    <row r="17" spans="1:5" x14ac:dyDescent="0.2">
      <c r="A17" s="7" t="s">
        <v>141</v>
      </c>
      <c r="B17" s="7" t="s">
        <v>173</v>
      </c>
      <c r="C17" t="s">
        <v>182</v>
      </c>
      <c r="D17" t="s">
        <v>183</v>
      </c>
      <c r="E17" s="8">
        <v>1526.0000000000011</v>
      </c>
    </row>
    <row r="18" spans="1:5" x14ac:dyDescent="0.2">
      <c r="A18" s="7" t="s">
        <v>140</v>
      </c>
      <c r="B18" s="7" t="s">
        <v>173</v>
      </c>
      <c r="C18" t="s">
        <v>182</v>
      </c>
      <c r="D18" t="s">
        <v>183</v>
      </c>
      <c r="E18" s="8">
        <v>1526.1500000000012</v>
      </c>
    </row>
    <row r="19" spans="1:5" x14ac:dyDescent="0.2">
      <c r="A19" s="7" t="s">
        <v>139</v>
      </c>
      <c r="B19" s="7" t="s">
        <v>173</v>
      </c>
      <c r="C19" t="s">
        <v>182</v>
      </c>
      <c r="D19" t="s">
        <v>183</v>
      </c>
      <c r="E19" s="8">
        <v>1526.3000000000013</v>
      </c>
    </row>
    <row r="20" spans="1:5" x14ac:dyDescent="0.2">
      <c r="A20" s="7" t="s">
        <v>138</v>
      </c>
      <c r="B20" s="7" t="s">
        <v>173</v>
      </c>
      <c r="C20" t="s">
        <v>182</v>
      </c>
      <c r="D20" t="s">
        <v>183</v>
      </c>
      <c r="E20" s="8">
        <v>1526.4500000000014</v>
      </c>
    </row>
    <row r="21" spans="1:5" x14ac:dyDescent="0.2">
      <c r="A21" s="7" t="s">
        <v>137</v>
      </c>
      <c r="B21" s="7" t="s">
        <v>173</v>
      </c>
      <c r="C21" t="s">
        <v>182</v>
      </c>
      <c r="D21" t="s">
        <v>183</v>
      </c>
      <c r="E21" s="8">
        <v>1526.6000000000015</v>
      </c>
    </row>
    <row r="22" spans="1:5" x14ac:dyDescent="0.2">
      <c r="A22" s="7" t="s">
        <v>136</v>
      </c>
      <c r="B22" s="7" t="s">
        <v>173</v>
      </c>
      <c r="C22" t="s">
        <v>182</v>
      </c>
      <c r="D22" t="s">
        <v>183</v>
      </c>
      <c r="E22" s="8">
        <v>1526.7500000000016</v>
      </c>
    </row>
    <row r="23" spans="1:5" x14ac:dyDescent="0.2">
      <c r="A23" s="7" t="s">
        <v>135</v>
      </c>
      <c r="B23" s="7" t="s">
        <v>173</v>
      </c>
      <c r="C23" t="s">
        <v>182</v>
      </c>
      <c r="D23" t="s">
        <v>183</v>
      </c>
      <c r="E23" s="8">
        <v>1526.9000000000017</v>
      </c>
    </row>
    <row r="24" spans="1:5" x14ac:dyDescent="0.2">
      <c r="A24" s="7" t="s">
        <v>134</v>
      </c>
      <c r="B24" s="7" t="s">
        <v>173</v>
      </c>
      <c r="C24" t="s">
        <v>182</v>
      </c>
      <c r="D24" t="s">
        <v>183</v>
      </c>
      <c r="E24" s="8">
        <v>1527.0500000000018</v>
      </c>
    </row>
    <row r="25" spans="1:5" x14ac:dyDescent="0.2">
      <c r="A25" s="7" t="s">
        <v>133</v>
      </c>
      <c r="B25" s="7" t="s">
        <v>173</v>
      </c>
      <c r="C25" t="s">
        <v>182</v>
      </c>
      <c r="D25" t="s">
        <v>183</v>
      </c>
      <c r="E25" s="8">
        <v>1527.2000000000019</v>
      </c>
    </row>
    <row r="26" spans="1:5" x14ac:dyDescent="0.2">
      <c r="A26" s="7" t="s">
        <v>132</v>
      </c>
      <c r="B26" s="7" t="s">
        <v>173</v>
      </c>
      <c r="C26" t="s">
        <v>182</v>
      </c>
      <c r="D26" t="s">
        <v>183</v>
      </c>
      <c r="E26" s="8">
        <v>1527.350000000002</v>
      </c>
    </row>
    <row r="27" spans="1:5" x14ac:dyDescent="0.2">
      <c r="A27" s="7" t="s">
        <v>131</v>
      </c>
      <c r="B27" s="7" t="s">
        <v>173</v>
      </c>
      <c r="C27" t="s">
        <v>182</v>
      </c>
      <c r="D27" t="s">
        <v>183</v>
      </c>
      <c r="E27" s="8">
        <v>1527.500000000002</v>
      </c>
    </row>
    <row r="28" spans="1:5" x14ac:dyDescent="0.2">
      <c r="A28" s="7" t="s">
        <v>130</v>
      </c>
      <c r="B28" s="7" t="s">
        <v>173</v>
      </c>
      <c r="C28" t="s">
        <v>182</v>
      </c>
      <c r="D28" t="s">
        <v>183</v>
      </c>
      <c r="E28" s="8">
        <v>1527.7000000000021</v>
      </c>
    </row>
    <row r="29" spans="1:5" x14ac:dyDescent="0.2">
      <c r="A29" s="7" t="s">
        <v>129</v>
      </c>
      <c r="B29" s="7" t="s">
        <v>173</v>
      </c>
      <c r="C29" t="s">
        <v>182</v>
      </c>
      <c r="D29" t="s">
        <v>183</v>
      </c>
      <c r="E29" s="8">
        <v>1527.8500000000022</v>
      </c>
    </row>
    <row r="30" spans="1:5" x14ac:dyDescent="0.2">
      <c r="A30" s="7" t="s">
        <v>128</v>
      </c>
      <c r="B30" s="7" t="s">
        <v>173</v>
      </c>
      <c r="C30" t="s">
        <v>182</v>
      </c>
      <c r="D30" t="s">
        <v>183</v>
      </c>
      <c r="E30" s="8">
        <v>1528.0000000000023</v>
      </c>
    </row>
    <row r="31" spans="1:5" x14ac:dyDescent="0.2">
      <c r="A31" s="7" t="s">
        <v>127</v>
      </c>
      <c r="B31" s="7" t="s">
        <v>173</v>
      </c>
      <c r="C31" t="s">
        <v>182</v>
      </c>
      <c r="D31" t="s">
        <v>183</v>
      </c>
      <c r="E31" s="8">
        <v>1528.1500000000024</v>
      </c>
    </row>
    <row r="32" spans="1:5" x14ac:dyDescent="0.2">
      <c r="A32" s="7" t="s">
        <v>126</v>
      </c>
      <c r="B32" s="7" t="s">
        <v>173</v>
      </c>
      <c r="C32" t="s">
        <v>182</v>
      </c>
      <c r="D32" t="s">
        <v>183</v>
      </c>
      <c r="E32" s="8">
        <v>1528.3000000000025</v>
      </c>
    </row>
    <row r="33" spans="1:5" x14ac:dyDescent="0.2">
      <c r="A33" s="7" t="s">
        <v>125</v>
      </c>
      <c r="B33" s="7" t="s">
        <v>173</v>
      </c>
      <c r="C33" t="s">
        <v>182</v>
      </c>
      <c r="D33" t="s">
        <v>183</v>
      </c>
      <c r="E33" s="8">
        <v>1528.4500000000025</v>
      </c>
    </row>
    <row r="34" spans="1:5" x14ac:dyDescent="0.2">
      <c r="A34" s="7" t="s">
        <v>124</v>
      </c>
      <c r="B34" s="7" t="s">
        <v>173</v>
      </c>
      <c r="C34" t="s">
        <v>182</v>
      </c>
      <c r="D34" t="s">
        <v>183</v>
      </c>
      <c r="E34" s="8">
        <v>1528.6000000000026</v>
      </c>
    </row>
    <row r="35" spans="1:5" x14ac:dyDescent="0.2">
      <c r="A35" s="7" t="s">
        <v>123</v>
      </c>
      <c r="B35" s="7" t="s">
        <v>173</v>
      </c>
      <c r="C35" t="s">
        <v>182</v>
      </c>
      <c r="D35" t="s">
        <v>183</v>
      </c>
      <c r="E35" s="8">
        <v>1528.7500000000027</v>
      </c>
    </row>
    <row r="36" spans="1:5" x14ac:dyDescent="0.2">
      <c r="A36" s="7" t="s">
        <v>122</v>
      </c>
      <c r="B36" s="7" t="s">
        <v>173</v>
      </c>
      <c r="C36" t="s">
        <v>182</v>
      </c>
      <c r="D36" t="s">
        <v>183</v>
      </c>
      <c r="E36" s="8">
        <v>1528.9000000000028</v>
      </c>
    </row>
    <row r="37" spans="1:5" x14ac:dyDescent="0.2">
      <c r="A37" s="7" t="s">
        <v>121</v>
      </c>
      <c r="B37" s="7" t="s">
        <v>173</v>
      </c>
      <c r="C37" t="s">
        <v>182</v>
      </c>
      <c r="D37" t="s">
        <v>183</v>
      </c>
      <c r="E37" s="8">
        <v>1528.9000000000028</v>
      </c>
    </row>
    <row r="38" spans="1:5" x14ac:dyDescent="0.2">
      <c r="A38" s="7" t="s">
        <v>120</v>
      </c>
      <c r="B38" s="7" t="s">
        <v>173</v>
      </c>
      <c r="C38" t="s">
        <v>182</v>
      </c>
      <c r="D38" t="s">
        <v>183</v>
      </c>
      <c r="E38" s="8">
        <v>1528.9000000000028</v>
      </c>
    </row>
    <row r="39" spans="1:5" x14ac:dyDescent="0.2">
      <c r="A39" s="7" t="s">
        <v>119</v>
      </c>
      <c r="B39" s="7" t="s">
        <v>173</v>
      </c>
      <c r="C39" t="s">
        <v>182</v>
      </c>
      <c r="D39" t="s">
        <v>183</v>
      </c>
      <c r="E39" s="8">
        <v>1529.0500000000029</v>
      </c>
    </row>
    <row r="40" spans="1:5" x14ac:dyDescent="0.2">
      <c r="A40" s="7" t="s">
        <v>118</v>
      </c>
      <c r="B40" s="7" t="s">
        <v>173</v>
      </c>
      <c r="C40" t="s">
        <v>182</v>
      </c>
      <c r="D40" t="s">
        <v>183</v>
      </c>
      <c r="E40" s="8">
        <v>1529.200000000003</v>
      </c>
    </row>
    <row r="41" spans="1:5" x14ac:dyDescent="0.2">
      <c r="A41" s="7" t="s">
        <v>117</v>
      </c>
      <c r="B41" s="7" t="s">
        <v>173</v>
      </c>
      <c r="C41" t="s">
        <v>182</v>
      </c>
      <c r="D41" t="s">
        <v>183</v>
      </c>
      <c r="E41" s="8">
        <v>1529.3500000000031</v>
      </c>
    </row>
    <row r="42" spans="1:5" x14ac:dyDescent="0.2">
      <c r="A42" s="7" t="s">
        <v>116</v>
      </c>
      <c r="B42" s="7" t="s">
        <v>173</v>
      </c>
      <c r="C42" t="s">
        <v>182</v>
      </c>
      <c r="D42" t="s">
        <v>183</v>
      </c>
      <c r="E42" s="8">
        <v>1529.5000000000032</v>
      </c>
    </row>
    <row r="43" spans="1:5" x14ac:dyDescent="0.2">
      <c r="A43" s="7" t="s">
        <v>115</v>
      </c>
      <c r="B43" s="7" t="s">
        <v>173</v>
      </c>
      <c r="C43" t="s">
        <v>182</v>
      </c>
      <c r="D43" t="s">
        <v>183</v>
      </c>
      <c r="E43" s="8">
        <v>1529.6500000000033</v>
      </c>
    </row>
    <row r="44" spans="1:5" x14ac:dyDescent="0.2">
      <c r="A44" s="7" t="s">
        <v>114</v>
      </c>
      <c r="B44" s="7" t="s">
        <v>173</v>
      </c>
      <c r="C44" t="s">
        <v>182</v>
      </c>
      <c r="D44" t="s">
        <v>183</v>
      </c>
      <c r="E44" s="8">
        <v>1529.8000000000034</v>
      </c>
    </row>
    <row r="45" spans="1:5" x14ac:dyDescent="0.2">
      <c r="A45" s="7" t="s">
        <v>113</v>
      </c>
      <c r="B45" s="7" t="s">
        <v>173</v>
      </c>
      <c r="C45" t="s">
        <v>182</v>
      </c>
      <c r="D45" t="s">
        <v>183</v>
      </c>
      <c r="E45" s="8">
        <v>1529.9500000000035</v>
      </c>
    </row>
    <row r="46" spans="1:5" x14ac:dyDescent="0.2">
      <c r="A46" s="7" t="s">
        <v>112</v>
      </c>
      <c r="B46" s="7" t="s">
        <v>173</v>
      </c>
      <c r="C46" t="s">
        <v>182</v>
      </c>
      <c r="D46" t="s">
        <v>183</v>
      </c>
      <c r="E46" s="8">
        <v>1530.1500000000035</v>
      </c>
    </row>
    <row r="47" spans="1:5" x14ac:dyDescent="0.2">
      <c r="A47" s="7" t="s">
        <v>111</v>
      </c>
      <c r="B47" s="7" t="s">
        <v>173</v>
      </c>
      <c r="C47" t="s">
        <v>182</v>
      </c>
      <c r="D47" t="s">
        <v>183</v>
      </c>
      <c r="E47" s="8">
        <v>1530.3000000000036</v>
      </c>
    </row>
    <row r="48" spans="1:5" x14ac:dyDescent="0.2">
      <c r="A48" s="7" t="s">
        <v>110</v>
      </c>
      <c r="B48" s="7" t="s">
        <v>173</v>
      </c>
      <c r="C48" t="s">
        <v>182</v>
      </c>
      <c r="D48" t="s">
        <v>183</v>
      </c>
      <c r="E48" s="8">
        <v>1530.4500000000037</v>
      </c>
    </row>
    <row r="49" spans="1:5" x14ac:dyDescent="0.2">
      <c r="E49" s="8"/>
    </row>
    <row r="50" spans="1:5" x14ac:dyDescent="0.2">
      <c r="A50" s="7" t="s">
        <v>109</v>
      </c>
      <c r="B50" s="7" t="s">
        <v>174</v>
      </c>
      <c r="C50" t="s">
        <v>184</v>
      </c>
      <c r="D50" t="s">
        <v>185</v>
      </c>
      <c r="E50" s="8">
        <v>953</v>
      </c>
    </row>
    <row r="51" spans="1:5" x14ac:dyDescent="0.2">
      <c r="A51" s="7" t="s">
        <v>108</v>
      </c>
      <c r="B51" s="7" t="s">
        <v>174</v>
      </c>
      <c r="C51" t="s">
        <v>184</v>
      </c>
      <c r="D51" t="s">
        <v>185</v>
      </c>
      <c r="E51" s="8">
        <v>953.45</v>
      </c>
    </row>
    <row r="52" spans="1:5" x14ac:dyDescent="0.2">
      <c r="A52" s="7" t="s">
        <v>107</v>
      </c>
      <c r="B52" s="7" t="s">
        <v>174</v>
      </c>
      <c r="C52" t="s">
        <v>184</v>
      </c>
      <c r="D52" t="s">
        <v>185</v>
      </c>
      <c r="E52" s="8">
        <v>953.90000000000009</v>
      </c>
    </row>
    <row r="53" spans="1:5" x14ac:dyDescent="0.2">
      <c r="A53" s="7" t="s">
        <v>30</v>
      </c>
      <c r="B53" s="7" t="s">
        <v>174</v>
      </c>
      <c r="C53" t="s">
        <v>184</v>
      </c>
      <c r="D53" t="s">
        <v>185</v>
      </c>
      <c r="E53" s="8">
        <v>954.35000000000014</v>
      </c>
    </row>
    <row r="54" spans="1:5" x14ac:dyDescent="0.2">
      <c r="A54" s="7" t="s">
        <v>106</v>
      </c>
      <c r="B54" s="7" t="s">
        <v>174</v>
      </c>
      <c r="C54" t="s">
        <v>184</v>
      </c>
      <c r="D54" t="s">
        <v>185</v>
      </c>
      <c r="E54" s="8">
        <v>954.80000000000018</v>
      </c>
    </row>
    <row r="55" spans="1:5" x14ac:dyDescent="0.2">
      <c r="A55" s="7" t="s">
        <v>105</v>
      </c>
      <c r="B55" s="7" t="s">
        <v>174</v>
      </c>
      <c r="C55" t="s">
        <v>184</v>
      </c>
      <c r="D55" t="s">
        <v>185</v>
      </c>
      <c r="E55" s="8">
        <v>955.25000000000023</v>
      </c>
    </row>
    <row r="56" spans="1:5" x14ac:dyDescent="0.2">
      <c r="A56" s="7" t="s">
        <v>104</v>
      </c>
      <c r="B56" s="7" t="s">
        <v>174</v>
      </c>
      <c r="C56" t="s">
        <v>184</v>
      </c>
      <c r="D56" t="s">
        <v>185</v>
      </c>
      <c r="E56" s="8">
        <v>955.70000000000027</v>
      </c>
    </row>
    <row r="57" spans="1:5" x14ac:dyDescent="0.2">
      <c r="A57" s="7" t="s">
        <v>103</v>
      </c>
      <c r="B57" s="7" t="s">
        <v>174</v>
      </c>
      <c r="C57" t="s">
        <v>184</v>
      </c>
      <c r="D57" t="s">
        <v>185</v>
      </c>
      <c r="E57" s="8">
        <v>956.15000000000032</v>
      </c>
    </row>
    <row r="58" spans="1:5" x14ac:dyDescent="0.2">
      <c r="A58" s="7" t="s">
        <v>102</v>
      </c>
      <c r="B58" s="7" t="s">
        <v>174</v>
      </c>
      <c r="C58" t="s">
        <v>184</v>
      </c>
      <c r="D58" t="s">
        <v>185</v>
      </c>
      <c r="E58" s="8">
        <v>956.60000000000036</v>
      </c>
    </row>
    <row r="59" spans="1:5" x14ac:dyDescent="0.2">
      <c r="A59" s="7" t="s">
        <v>101</v>
      </c>
      <c r="B59" s="7" t="s">
        <v>174</v>
      </c>
      <c r="C59" t="s">
        <v>184</v>
      </c>
      <c r="D59" t="s">
        <v>185</v>
      </c>
      <c r="E59" s="8">
        <v>957.05000000000041</v>
      </c>
    </row>
    <row r="60" spans="1:5" x14ac:dyDescent="0.2">
      <c r="E60" s="8"/>
    </row>
    <row r="61" spans="1:5" x14ac:dyDescent="0.2">
      <c r="A61" s="7" t="s">
        <v>100</v>
      </c>
      <c r="B61" s="7" t="s">
        <v>175</v>
      </c>
      <c r="C61" t="s">
        <v>186</v>
      </c>
      <c r="D61" t="s">
        <v>187</v>
      </c>
      <c r="E61">
        <f>1081</f>
        <v>1081</v>
      </c>
    </row>
    <row r="62" spans="1:5" x14ac:dyDescent="0.2">
      <c r="A62" s="7" t="s">
        <v>99</v>
      </c>
      <c r="B62" s="7" t="s">
        <v>175</v>
      </c>
      <c r="C62" t="s">
        <v>186</v>
      </c>
      <c r="D62" t="s">
        <v>187</v>
      </c>
      <c r="E62">
        <f>E61+0.3</f>
        <v>1081.3</v>
      </c>
    </row>
    <row r="63" spans="1:5" x14ac:dyDescent="0.2">
      <c r="A63" s="7" t="s">
        <v>98</v>
      </c>
      <c r="B63" s="7" t="s">
        <v>175</v>
      </c>
      <c r="C63" t="s">
        <v>186</v>
      </c>
      <c r="D63" t="s">
        <v>187</v>
      </c>
      <c r="E63">
        <f>E62+0.3</f>
        <v>1081.5999999999999</v>
      </c>
    </row>
    <row r="64" spans="1:5" x14ac:dyDescent="0.2">
      <c r="A64" s="7" t="s">
        <v>97</v>
      </c>
      <c r="B64" s="7" t="s">
        <v>175</v>
      </c>
      <c r="C64" t="s">
        <v>186</v>
      </c>
      <c r="D64" t="s">
        <v>187</v>
      </c>
      <c r="E64">
        <f t="shared" ref="E64:E79" si="0">E63+0.3</f>
        <v>1081.8999999999999</v>
      </c>
    </row>
    <row r="65" spans="1:5" x14ac:dyDescent="0.2">
      <c r="A65" s="7" t="s">
        <v>96</v>
      </c>
      <c r="B65" s="7" t="s">
        <v>175</v>
      </c>
      <c r="C65" t="s">
        <v>186</v>
      </c>
      <c r="D65" t="s">
        <v>187</v>
      </c>
      <c r="E65">
        <f t="shared" si="0"/>
        <v>1082.1999999999998</v>
      </c>
    </row>
    <row r="66" spans="1:5" x14ac:dyDescent="0.2">
      <c r="A66" s="7" t="s">
        <v>95</v>
      </c>
      <c r="B66" s="7" t="s">
        <v>175</v>
      </c>
      <c r="C66" t="s">
        <v>186</v>
      </c>
      <c r="D66" t="s">
        <v>187</v>
      </c>
      <c r="E66">
        <f t="shared" si="0"/>
        <v>1082.4999999999998</v>
      </c>
    </row>
    <row r="67" spans="1:5" x14ac:dyDescent="0.2">
      <c r="A67" s="7" t="s">
        <v>94</v>
      </c>
      <c r="B67" s="7" t="s">
        <v>175</v>
      </c>
      <c r="C67" t="s">
        <v>186</v>
      </c>
      <c r="D67" t="s">
        <v>187</v>
      </c>
      <c r="E67">
        <f t="shared" si="0"/>
        <v>1082.7999999999997</v>
      </c>
    </row>
    <row r="68" spans="1:5" x14ac:dyDescent="0.2">
      <c r="A68" s="7" t="s">
        <v>93</v>
      </c>
      <c r="B68" s="7" t="s">
        <v>175</v>
      </c>
      <c r="C68" t="s">
        <v>186</v>
      </c>
      <c r="D68" t="s">
        <v>187</v>
      </c>
      <c r="E68">
        <f t="shared" si="0"/>
        <v>1083.0999999999997</v>
      </c>
    </row>
    <row r="69" spans="1:5" x14ac:dyDescent="0.2">
      <c r="A69" s="7" t="s">
        <v>92</v>
      </c>
      <c r="B69" s="7" t="s">
        <v>175</v>
      </c>
      <c r="C69" t="s">
        <v>186</v>
      </c>
      <c r="D69" t="s">
        <v>187</v>
      </c>
      <c r="E69">
        <f t="shared" si="0"/>
        <v>1083.3999999999996</v>
      </c>
    </row>
    <row r="70" spans="1:5" x14ac:dyDescent="0.2">
      <c r="A70" s="7" t="s">
        <v>91</v>
      </c>
      <c r="B70" s="7" t="s">
        <v>175</v>
      </c>
      <c r="C70" t="s">
        <v>186</v>
      </c>
      <c r="D70" t="s">
        <v>187</v>
      </c>
      <c r="E70">
        <f t="shared" si="0"/>
        <v>1083.6999999999996</v>
      </c>
    </row>
    <row r="71" spans="1:5" x14ac:dyDescent="0.2">
      <c r="A71" s="7" t="s">
        <v>90</v>
      </c>
      <c r="B71" s="7" t="s">
        <v>175</v>
      </c>
      <c r="C71" t="s">
        <v>186</v>
      </c>
      <c r="D71" t="s">
        <v>187</v>
      </c>
      <c r="E71">
        <f t="shared" si="0"/>
        <v>1083.9999999999995</v>
      </c>
    </row>
    <row r="72" spans="1:5" x14ac:dyDescent="0.2">
      <c r="A72" s="7" t="s">
        <v>89</v>
      </c>
      <c r="B72" s="7" t="s">
        <v>175</v>
      </c>
      <c r="C72" t="s">
        <v>186</v>
      </c>
      <c r="D72" t="s">
        <v>187</v>
      </c>
      <c r="E72">
        <f t="shared" si="0"/>
        <v>1084.2999999999995</v>
      </c>
    </row>
    <row r="73" spans="1:5" x14ac:dyDescent="0.2">
      <c r="A73" s="7" t="s">
        <v>88</v>
      </c>
      <c r="B73" s="7" t="s">
        <v>175</v>
      </c>
      <c r="C73" t="s">
        <v>186</v>
      </c>
      <c r="D73" t="s">
        <v>187</v>
      </c>
      <c r="E73">
        <f t="shared" si="0"/>
        <v>1084.5999999999995</v>
      </c>
    </row>
    <row r="74" spans="1:5" x14ac:dyDescent="0.2">
      <c r="A74" s="7" t="s">
        <v>87</v>
      </c>
      <c r="B74" s="7" t="s">
        <v>175</v>
      </c>
      <c r="C74" t="s">
        <v>186</v>
      </c>
      <c r="D74" t="s">
        <v>187</v>
      </c>
      <c r="E74">
        <f t="shared" si="0"/>
        <v>1084.8999999999994</v>
      </c>
    </row>
    <row r="75" spans="1:5" x14ac:dyDescent="0.2">
      <c r="A75" s="7" t="s">
        <v>86</v>
      </c>
      <c r="B75" s="7" t="s">
        <v>175</v>
      </c>
      <c r="C75" t="s">
        <v>186</v>
      </c>
      <c r="D75" t="s">
        <v>187</v>
      </c>
      <c r="E75">
        <f t="shared" si="0"/>
        <v>1085.1999999999994</v>
      </c>
    </row>
    <row r="76" spans="1:5" x14ac:dyDescent="0.2">
      <c r="A76" s="7" t="s">
        <v>85</v>
      </c>
      <c r="B76" s="7" t="s">
        <v>175</v>
      </c>
      <c r="C76" t="s">
        <v>186</v>
      </c>
      <c r="D76" t="s">
        <v>187</v>
      </c>
      <c r="E76">
        <f t="shared" si="0"/>
        <v>1085.4999999999993</v>
      </c>
    </row>
    <row r="77" spans="1:5" x14ac:dyDescent="0.2">
      <c r="A77" s="7" t="s">
        <v>84</v>
      </c>
      <c r="B77" s="7" t="s">
        <v>175</v>
      </c>
      <c r="C77" t="s">
        <v>186</v>
      </c>
      <c r="D77" t="s">
        <v>187</v>
      </c>
      <c r="E77">
        <f t="shared" si="0"/>
        <v>1085.7999999999993</v>
      </c>
    </row>
    <row r="78" spans="1:5" x14ac:dyDescent="0.2">
      <c r="A78" s="7" t="s">
        <v>83</v>
      </c>
      <c r="B78" s="7" t="s">
        <v>175</v>
      </c>
      <c r="C78" t="s">
        <v>186</v>
      </c>
      <c r="D78" t="s">
        <v>187</v>
      </c>
      <c r="E78">
        <f>E77+0.3</f>
        <v>1086.0999999999992</v>
      </c>
    </row>
    <row r="79" spans="1:5" x14ac:dyDescent="0.2">
      <c r="A79" s="7" t="s">
        <v>82</v>
      </c>
      <c r="B79" s="7" t="s">
        <v>175</v>
      </c>
      <c r="C79" t="s">
        <v>186</v>
      </c>
      <c r="D79" t="s">
        <v>187</v>
      </c>
      <c r="E79">
        <f t="shared" si="0"/>
        <v>1086.3999999999992</v>
      </c>
    </row>
    <row r="80" spans="1:5" x14ac:dyDescent="0.2">
      <c r="A80" s="7" t="s">
        <v>81</v>
      </c>
      <c r="B80" s="7" t="s">
        <v>175</v>
      </c>
      <c r="C80" t="s">
        <v>186</v>
      </c>
      <c r="D80" t="s">
        <v>187</v>
      </c>
      <c r="E80">
        <f>E79+0.3</f>
        <v>1086.6999999999991</v>
      </c>
    </row>
    <row r="81" spans="1:5" x14ac:dyDescent="0.2">
      <c r="E81" s="8"/>
    </row>
    <row r="82" spans="1:5" x14ac:dyDescent="0.2">
      <c r="A82" s="7" t="s">
        <v>80</v>
      </c>
      <c r="B82" s="7" t="s">
        <v>176</v>
      </c>
      <c r="C82" t="s">
        <v>188</v>
      </c>
      <c r="D82" t="s">
        <v>189</v>
      </c>
      <c r="E82" s="8">
        <v>1031</v>
      </c>
    </row>
    <row r="83" spans="1:5" x14ac:dyDescent="0.2">
      <c r="A83" s="7" t="s">
        <v>79</v>
      </c>
      <c r="B83" s="7" t="s">
        <v>176</v>
      </c>
      <c r="C83" t="s">
        <v>188</v>
      </c>
      <c r="D83" t="s">
        <v>189</v>
      </c>
      <c r="E83" s="8">
        <v>1031.25</v>
      </c>
    </row>
    <row r="84" spans="1:5" x14ac:dyDescent="0.2">
      <c r="A84" s="7" t="s">
        <v>78</v>
      </c>
      <c r="B84" s="7" t="s">
        <v>176</v>
      </c>
      <c r="C84" t="s">
        <v>188</v>
      </c>
      <c r="D84" t="s">
        <v>189</v>
      </c>
      <c r="E84" s="8">
        <v>1031.5</v>
      </c>
    </row>
    <row r="85" spans="1:5" x14ac:dyDescent="0.2">
      <c r="A85" s="7" t="s">
        <v>77</v>
      </c>
      <c r="B85" s="7" t="s">
        <v>176</v>
      </c>
      <c r="C85" t="s">
        <v>188</v>
      </c>
      <c r="D85" t="s">
        <v>189</v>
      </c>
      <c r="E85" s="8">
        <v>1031.75</v>
      </c>
    </row>
    <row r="86" spans="1:5" x14ac:dyDescent="0.2">
      <c r="A86" s="7" t="s">
        <v>76</v>
      </c>
      <c r="B86" s="7" t="s">
        <v>176</v>
      </c>
      <c r="C86" t="s">
        <v>188</v>
      </c>
      <c r="D86" t="s">
        <v>189</v>
      </c>
      <c r="E86" s="8">
        <v>1032.04</v>
      </c>
    </row>
    <row r="87" spans="1:5" x14ac:dyDescent="0.2">
      <c r="A87" s="7" t="s">
        <v>75</v>
      </c>
      <c r="B87" s="7" t="s">
        <v>176</v>
      </c>
      <c r="C87" t="s">
        <v>188</v>
      </c>
      <c r="D87" t="s">
        <v>189</v>
      </c>
      <c r="E87" s="8">
        <v>1032.29</v>
      </c>
    </row>
    <row r="88" spans="1:5" x14ac:dyDescent="0.2">
      <c r="A88" s="7" t="s">
        <v>74</v>
      </c>
      <c r="B88" s="7" t="s">
        <v>176</v>
      </c>
      <c r="C88" t="s">
        <v>188</v>
      </c>
      <c r="D88" t="s">
        <v>189</v>
      </c>
      <c r="E88" s="8">
        <v>1032.54</v>
      </c>
    </row>
    <row r="89" spans="1:5" x14ac:dyDescent="0.2">
      <c r="A89" s="7" t="s">
        <v>73</v>
      </c>
      <c r="B89" s="7" t="s">
        <v>176</v>
      </c>
      <c r="C89" t="s">
        <v>188</v>
      </c>
      <c r="D89" t="s">
        <v>189</v>
      </c>
      <c r="E89" s="8">
        <v>1032.79</v>
      </c>
    </row>
    <row r="90" spans="1:5" x14ac:dyDescent="0.2">
      <c r="A90" s="7" t="s">
        <v>72</v>
      </c>
      <c r="B90" s="7" t="s">
        <v>176</v>
      </c>
      <c r="C90" t="s">
        <v>188</v>
      </c>
      <c r="D90" t="s">
        <v>189</v>
      </c>
      <c r="E90" s="8">
        <v>1033.04</v>
      </c>
    </row>
    <row r="91" spans="1:5" x14ac:dyDescent="0.2">
      <c r="A91" s="7" t="s">
        <v>71</v>
      </c>
      <c r="B91" s="7" t="s">
        <v>176</v>
      </c>
      <c r="C91" t="s">
        <v>188</v>
      </c>
      <c r="D91" t="s">
        <v>189</v>
      </c>
      <c r="E91" s="8">
        <v>1033.29</v>
      </c>
    </row>
    <row r="92" spans="1:5" x14ac:dyDescent="0.2">
      <c r="A92" s="7" t="s">
        <v>70</v>
      </c>
      <c r="B92" s="7" t="s">
        <v>176</v>
      </c>
      <c r="C92" t="s">
        <v>188</v>
      </c>
      <c r="D92" t="s">
        <v>189</v>
      </c>
      <c r="E92" s="8">
        <v>1033.54</v>
      </c>
    </row>
    <row r="93" spans="1:5" x14ac:dyDescent="0.2">
      <c r="A93" s="7" t="s">
        <v>69</v>
      </c>
      <c r="B93" s="7" t="s">
        <v>176</v>
      </c>
      <c r="C93" t="s">
        <v>188</v>
      </c>
      <c r="D93" t="s">
        <v>189</v>
      </c>
      <c r="E93" s="8">
        <v>1033.79</v>
      </c>
    </row>
    <row r="94" spans="1:5" x14ac:dyDescent="0.2">
      <c r="A94" s="7" t="s">
        <v>68</v>
      </c>
      <c r="B94" s="7" t="s">
        <v>176</v>
      </c>
      <c r="C94" t="s">
        <v>188</v>
      </c>
      <c r="D94" t="s">
        <v>189</v>
      </c>
      <c r="E94" s="8">
        <v>1034.04</v>
      </c>
    </row>
    <row r="95" spans="1:5" x14ac:dyDescent="0.2">
      <c r="A95" s="7" t="s">
        <v>67</v>
      </c>
      <c r="B95" s="7" t="s">
        <v>176</v>
      </c>
      <c r="C95" t="s">
        <v>188</v>
      </c>
      <c r="D95" t="s">
        <v>189</v>
      </c>
      <c r="E95" s="8">
        <v>1034.29</v>
      </c>
    </row>
    <row r="96" spans="1:5" x14ac:dyDescent="0.2">
      <c r="A96" s="7" t="s">
        <v>66</v>
      </c>
      <c r="B96" s="7" t="s">
        <v>176</v>
      </c>
      <c r="C96" t="s">
        <v>188</v>
      </c>
      <c r="D96" t="s">
        <v>189</v>
      </c>
      <c r="E96" s="8">
        <v>1034.54</v>
      </c>
    </row>
    <row r="97" spans="1:5" x14ac:dyDescent="0.2">
      <c r="A97" s="7" t="s">
        <v>65</v>
      </c>
      <c r="B97" s="7" t="s">
        <v>176</v>
      </c>
      <c r="C97" t="s">
        <v>188</v>
      </c>
      <c r="D97" t="s">
        <v>189</v>
      </c>
      <c r="E97" s="8">
        <v>1034.79</v>
      </c>
    </row>
    <row r="98" spans="1:5" x14ac:dyDescent="0.2">
      <c r="A98" s="7" t="s">
        <v>64</v>
      </c>
      <c r="B98" s="7" t="s">
        <v>176</v>
      </c>
      <c r="C98" t="s">
        <v>188</v>
      </c>
      <c r="D98" t="s">
        <v>189</v>
      </c>
      <c r="E98" s="8">
        <v>1035.04</v>
      </c>
    </row>
    <row r="99" spans="1:5" x14ac:dyDescent="0.2">
      <c r="A99" s="7" t="s">
        <v>63</v>
      </c>
      <c r="B99" s="7" t="s">
        <v>176</v>
      </c>
      <c r="C99" t="s">
        <v>188</v>
      </c>
      <c r="D99" t="s">
        <v>189</v>
      </c>
      <c r="E99" s="8">
        <v>1035.29</v>
      </c>
    </row>
    <row r="100" spans="1:5" x14ac:dyDescent="0.2">
      <c r="A100" s="7" t="s">
        <v>62</v>
      </c>
      <c r="B100" s="7" t="s">
        <v>176</v>
      </c>
      <c r="C100" t="s">
        <v>188</v>
      </c>
      <c r="D100" t="s">
        <v>189</v>
      </c>
      <c r="E100" s="8">
        <v>1035.54</v>
      </c>
    </row>
    <row r="101" spans="1:5" x14ac:dyDescent="0.2">
      <c r="A101" s="7" t="s">
        <v>61</v>
      </c>
      <c r="B101" s="7" t="s">
        <v>176</v>
      </c>
      <c r="C101" t="s">
        <v>188</v>
      </c>
      <c r="D101" t="s">
        <v>189</v>
      </c>
      <c r="E101" s="8">
        <v>1035.79</v>
      </c>
    </row>
    <row r="102" spans="1:5" x14ac:dyDescent="0.2">
      <c r="A102" s="7" t="s">
        <v>60</v>
      </c>
      <c r="B102" s="7" t="s">
        <v>176</v>
      </c>
      <c r="C102" t="s">
        <v>188</v>
      </c>
      <c r="D102" t="s">
        <v>189</v>
      </c>
      <c r="E102" s="8">
        <v>1036.04</v>
      </c>
    </row>
    <row r="103" spans="1:5" x14ac:dyDescent="0.2">
      <c r="A103" s="7" t="s">
        <v>59</v>
      </c>
      <c r="B103" s="7" t="s">
        <v>176</v>
      </c>
      <c r="C103" t="s">
        <v>188</v>
      </c>
      <c r="D103" t="s">
        <v>189</v>
      </c>
      <c r="E103" s="8">
        <v>1036.29</v>
      </c>
    </row>
    <row r="104" spans="1:5" x14ac:dyDescent="0.2">
      <c r="A104" s="7" t="s">
        <v>58</v>
      </c>
      <c r="B104" s="7" t="s">
        <v>176</v>
      </c>
      <c r="C104" t="s">
        <v>188</v>
      </c>
      <c r="D104" t="s">
        <v>189</v>
      </c>
      <c r="E104" s="8">
        <v>1036.54</v>
      </c>
    </row>
    <row r="105" spans="1:5" x14ac:dyDescent="0.2">
      <c r="A105" s="7" t="s">
        <v>57</v>
      </c>
      <c r="B105" s="7" t="s">
        <v>176</v>
      </c>
      <c r="C105" t="s">
        <v>188</v>
      </c>
      <c r="D105" t="s">
        <v>189</v>
      </c>
      <c r="E105" s="8">
        <v>1036.79</v>
      </c>
    </row>
    <row r="106" spans="1:5" x14ac:dyDescent="0.2">
      <c r="A106" s="7" t="s">
        <v>56</v>
      </c>
      <c r="B106" s="7" t="s">
        <v>176</v>
      </c>
      <c r="C106" t="s">
        <v>188</v>
      </c>
      <c r="D106" t="s">
        <v>189</v>
      </c>
      <c r="E106" s="8">
        <v>1037.04</v>
      </c>
    </row>
    <row r="107" spans="1:5" x14ac:dyDescent="0.2">
      <c r="A107" s="7" t="s">
        <v>55</v>
      </c>
      <c r="B107" s="7" t="s">
        <v>176</v>
      </c>
      <c r="C107" t="s">
        <v>188</v>
      </c>
      <c r="D107" t="s">
        <v>189</v>
      </c>
      <c r="E107" s="8">
        <v>1037.29</v>
      </c>
    </row>
    <row r="108" spans="1:5" x14ac:dyDescent="0.2">
      <c r="A108" s="7" t="s">
        <v>54</v>
      </c>
      <c r="B108" s="7" t="s">
        <v>176</v>
      </c>
      <c r="C108" t="s">
        <v>188</v>
      </c>
      <c r="D108" t="s">
        <v>189</v>
      </c>
      <c r="E108" s="8">
        <v>1037.54</v>
      </c>
    </row>
    <row r="109" spans="1:5" x14ac:dyDescent="0.2">
      <c r="A109" s="7" t="s">
        <v>53</v>
      </c>
      <c r="B109" s="7" t="s">
        <v>176</v>
      </c>
      <c r="C109" t="s">
        <v>188</v>
      </c>
      <c r="D109" t="s">
        <v>189</v>
      </c>
      <c r="E109" s="8">
        <v>1037.79</v>
      </c>
    </row>
    <row r="110" spans="1:5" x14ac:dyDescent="0.2">
      <c r="A110" s="7" t="s">
        <v>52</v>
      </c>
      <c r="B110" s="7" t="s">
        <v>176</v>
      </c>
      <c r="C110" t="s">
        <v>188</v>
      </c>
      <c r="D110" t="s">
        <v>189</v>
      </c>
      <c r="E110" s="8">
        <v>1038.04</v>
      </c>
    </row>
    <row r="111" spans="1:5" x14ac:dyDescent="0.2">
      <c r="E111" s="8"/>
    </row>
    <row r="112" spans="1:5" x14ac:dyDescent="0.2">
      <c r="A112" s="7" t="s">
        <v>51</v>
      </c>
      <c r="B112" s="7" t="s">
        <v>177</v>
      </c>
      <c r="C112" t="s">
        <v>190</v>
      </c>
      <c r="D112" t="s">
        <v>191</v>
      </c>
      <c r="E112" s="8">
        <v>1487.2</v>
      </c>
    </row>
    <row r="113" spans="1:5" x14ac:dyDescent="0.2">
      <c r="A113" s="7" t="s">
        <v>50</v>
      </c>
      <c r="B113" s="7" t="s">
        <v>177</v>
      </c>
      <c r="C113" t="s">
        <v>190</v>
      </c>
      <c r="D113" t="s">
        <v>191</v>
      </c>
      <c r="E113" s="8">
        <v>1487.42</v>
      </c>
    </row>
    <row r="114" spans="1:5" x14ac:dyDescent="0.2">
      <c r="A114" s="7" t="s">
        <v>49</v>
      </c>
      <c r="B114" s="7" t="s">
        <v>177</v>
      </c>
      <c r="C114" t="s">
        <v>190</v>
      </c>
      <c r="D114" t="s">
        <v>191</v>
      </c>
      <c r="E114" s="8">
        <v>1487.54</v>
      </c>
    </row>
    <row r="115" spans="1:5" x14ac:dyDescent="0.2">
      <c r="A115" s="7" t="s">
        <v>48</v>
      </c>
      <c r="B115" s="7" t="s">
        <v>177</v>
      </c>
      <c r="C115" t="s">
        <v>190</v>
      </c>
      <c r="D115" t="s">
        <v>191</v>
      </c>
      <c r="E115" s="8">
        <v>1487.6599999999999</v>
      </c>
    </row>
    <row r="116" spans="1:5" x14ac:dyDescent="0.2">
      <c r="A116" s="7" t="s">
        <v>47</v>
      </c>
      <c r="B116" s="7" t="s">
        <v>177</v>
      </c>
      <c r="C116" t="s">
        <v>190</v>
      </c>
      <c r="D116" t="s">
        <v>191</v>
      </c>
      <c r="E116" s="8">
        <v>1487.6599999999999</v>
      </c>
    </row>
    <row r="117" spans="1:5" x14ac:dyDescent="0.2">
      <c r="A117" s="7" t="s">
        <v>46</v>
      </c>
      <c r="B117" s="7" t="s">
        <v>177</v>
      </c>
      <c r="C117" t="s">
        <v>190</v>
      </c>
      <c r="D117" t="s">
        <v>191</v>
      </c>
      <c r="E117" s="8">
        <v>1487.6599999999999</v>
      </c>
    </row>
    <row r="118" spans="1:5" x14ac:dyDescent="0.2">
      <c r="A118" s="7" t="s">
        <v>45</v>
      </c>
      <c r="B118" s="7" t="s">
        <v>177</v>
      </c>
      <c r="C118" t="s">
        <v>190</v>
      </c>
      <c r="D118" t="s">
        <v>191</v>
      </c>
      <c r="E118" s="8">
        <v>1487.7799999999997</v>
      </c>
    </row>
    <row r="119" spans="1:5" x14ac:dyDescent="0.2">
      <c r="A119" s="7" t="s">
        <v>44</v>
      </c>
      <c r="B119" s="7" t="s">
        <v>177</v>
      </c>
      <c r="C119" t="s">
        <v>190</v>
      </c>
      <c r="D119" t="s">
        <v>191</v>
      </c>
      <c r="E119" s="8">
        <v>1487.8999999999996</v>
      </c>
    </row>
    <row r="120" spans="1:5" x14ac:dyDescent="0.2">
      <c r="A120" s="7" t="s">
        <v>43</v>
      </c>
      <c r="B120" s="7" t="s">
        <v>177</v>
      </c>
      <c r="C120" t="s">
        <v>190</v>
      </c>
      <c r="D120" t="s">
        <v>191</v>
      </c>
      <c r="E120" s="8">
        <v>1488.0199999999995</v>
      </c>
    </row>
    <row r="121" spans="1:5" x14ac:dyDescent="0.2">
      <c r="A121" s="7" t="s">
        <v>42</v>
      </c>
      <c r="B121" s="7" t="s">
        <v>177</v>
      </c>
      <c r="C121" t="s">
        <v>190</v>
      </c>
      <c r="D121" t="s">
        <v>191</v>
      </c>
      <c r="E121" s="8">
        <v>1488.2499999999995</v>
      </c>
    </row>
    <row r="122" spans="1:5" x14ac:dyDescent="0.2">
      <c r="A122" s="7" t="s">
        <v>41</v>
      </c>
      <c r="B122" s="7" t="s">
        <v>177</v>
      </c>
      <c r="C122" t="s">
        <v>190</v>
      </c>
      <c r="D122" t="s">
        <v>191</v>
      </c>
      <c r="E122" s="8">
        <v>1488.3699999999994</v>
      </c>
    </row>
    <row r="123" spans="1:5" x14ac:dyDescent="0.2">
      <c r="A123" s="7" t="s">
        <v>40</v>
      </c>
      <c r="B123" s="7" t="s">
        <v>177</v>
      </c>
      <c r="C123" t="s">
        <v>190</v>
      </c>
      <c r="D123" t="s">
        <v>191</v>
      </c>
      <c r="E123" s="8">
        <v>1488.4899999999993</v>
      </c>
    </row>
    <row r="124" spans="1:5" x14ac:dyDescent="0.2">
      <c r="A124" s="7" t="s">
        <v>39</v>
      </c>
      <c r="B124" s="7" t="s">
        <v>177</v>
      </c>
      <c r="C124" t="s">
        <v>190</v>
      </c>
      <c r="D124" t="s">
        <v>191</v>
      </c>
      <c r="E124" s="8">
        <v>1488.6099999999992</v>
      </c>
    </row>
    <row r="125" spans="1:5" x14ac:dyDescent="0.2">
      <c r="A125" s="7" t="s">
        <v>38</v>
      </c>
      <c r="B125" s="7" t="s">
        <v>177</v>
      </c>
      <c r="C125" t="s">
        <v>190</v>
      </c>
      <c r="D125" t="s">
        <v>191</v>
      </c>
      <c r="E125" s="8">
        <v>1488.7299999999991</v>
      </c>
    </row>
    <row r="126" spans="1:5" x14ac:dyDescent="0.2">
      <c r="A126" s="7" t="s">
        <v>37</v>
      </c>
      <c r="B126" s="7" t="s">
        <v>177</v>
      </c>
      <c r="C126" t="s">
        <v>190</v>
      </c>
      <c r="D126" t="s">
        <v>191</v>
      </c>
      <c r="E126" s="8">
        <v>1488.849999999999</v>
      </c>
    </row>
    <row r="127" spans="1:5" x14ac:dyDescent="0.2">
      <c r="A127" s="7" t="s">
        <v>36</v>
      </c>
      <c r="B127" s="7" t="s">
        <v>177</v>
      </c>
      <c r="C127" t="s">
        <v>190</v>
      </c>
      <c r="D127" t="s">
        <v>191</v>
      </c>
      <c r="E127" s="8">
        <v>1488.9699999999989</v>
      </c>
    </row>
    <row r="128" spans="1:5" x14ac:dyDescent="0.2">
      <c r="A128" s="7" t="s">
        <v>35</v>
      </c>
      <c r="B128" s="7" t="s">
        <v>177</v>
      </c>
      <c r="C128" t="s">
        <v>190</v>
      </c>
      <c r="D128" t="s">
        <v>191</v>
      </c>
      <c r="E128" s="8">
        <v>1489.0899999999988</v>
      </c>
    </row>
    <row r="129" spans="1:5" x14ac:dyDescent="0.2">
      <c r="A129" s="7" t="s">
        <v>34</v>
      </c>
      <c r="B129" s="7" t="s">
        <v>177</v>
      </c>
      <c r="C129" t="s">
        <v>190</v>
      </c>
      <c r="D129" t="s">
        <v>191</v>
      </c>
      <c r="E129" s="8">
        <v>1489.2099999999987</v>
      </c>
    </row>
    <row r="130" spans="1:5" x14ac:dyDescent="0.2">
      <c r="A130" s="7" t="s">
        <v>33</v>
      </c>
      <c r="B130" s="7" t="s">
        <v>177</v>
      </c>
      <c r="C130" t="s">
        <v>190</v>
      </c>
      <c r="D130" t="s">
        <v>191</v>
      </c>
      <c r="E130" s="8">
        <v>1489.3299999999986</v>
      </c>
    </row>
    <row r="131" spans="1:5" x14ac:dyDescent="0.2">
      <c r="A131" s="7" t="s">
        <v>32</v>
      </c>
      <c r="B131" s="7" t="s">
        <v>177</v>
      </c>
      <c r="C131" t="s">
        <v>190</v>
      </c>
      <c r="D131" t="s">
        <v>191</v>
      </c>
      <c r="E131" s="8">
        <v>1489.4499999999985</v>
      </c>
    </row>
    <row r="132" spans="1:5" x14ac:dyDescent="0.2">
      <c r="A132" s="7" t="s">
        <v>31</v>
      </c>
      <c r="B132" s="7" t="s">
        <v>177</v>
      </c>
      <c r="C132" t="s">
        <v>190</v>
      </c>
      <c r="D132" t="s">
        <v>191</v>
      </c>
      <c r="E132" s="8">
        <v>1489.5699999999983</v>
      </c>
    </row>
    <row r="133" spans="1:5" x14ac:dyDescent="0.2">
      <c r="A133" s="7" t="s">
        <v>29</v>
      </c>
      <c r="B133" s="7" t="s">
        <v>177</v>
      </c>
      <c r="C133" t="s">
        <v>190</v>
      </c>
      <c r="D133" t="s">
        <v>191</v>
      </c>
      <c r="E133" s="8">
        <v>1489.5699999999983</v>
      </c>
    </row>
    <row r="134" spans="1:5" x14ac:dyDescent="0.2">
      <c r="A134" s="7" t="s">
        <v>28</v>
      </c>
      <c r="B134" s="7" t="s">
        <v>177</v>
      </c>
      <c r="C134" t="s">
        <v>190</v>
      </c>
      <c r="D134" t="s">
        <v>191</v>
      </c>
      <c r="E134" s="8">
        <v>1489.5699999999983</v>
      </c>
    </row>
    <row r="135" spans="1:5" x14ac:dyDescent="0.2">
      <c r="A135" s="7" t="s">
        <v>27</v>
      </c>
      <c r="B135" s="7" t="s">
        <v>177</v>
      </c>
      <c r="C135" t="s">
        <v>190</v>
      </c>
      <c r="D135" t="s">
        <v>191</v>
      </c>
      <c r="E135" s="8">
        <v>1489.6899999999982</v>
      </c>
    </row>
    <row r="136" spans="1:5" x14ac:dyDescent="0.2">
      <c r="A136" s="7" t="s">
        <v>26</v>
      </c>
      <c r="B136" s="7" t="s">
        <v>177</v>
      </c>
      <c r="C136" t="s">
        <v>190</v>
      </c>
      <c r="D136" t="s">
        <v>191</v>
      </c>
      <c r="E136" s="8">
        <v>1489.8099999999981</v>
      </c>
    </row>
    <row r="137" spans="1:5" x14ac:dyDescent="0.2">
      <c r="A137" s="7" t="s">
        <v>25</v>
      </c>
      <c r="B137" s="7" t="s">
        <v>177</v>
      </c>
      <c r="C137" t="s">
        <v>190</v>
      </c>
      <c r="D137" t="s">
        <v>191</v>
      </c>
      <c r="E137" s="8">
        <v>1489.929999999998</v>
      </c>
    </row>
    <row r="138" spans="1:5" x14ac:dyDescent="0.2">
      <c r="E138" s="8"/>
    </row>
    <row r="139" spans="1:5" x14ac:dyDescent="0.2">
      <c r="A139" s="7" t="s">
        <v>24</v>
      </c>
      <c r="B139" s="7" t="s">
        <v>178</v>
      </c>
      <c r="C139" t="s">
        <v>192</v>
      </c>
      <c r="D139" t="s">
        <v>193</v>
      </c>
      <c r="E139" s="8">
        <v>1007</v>
      </c>
    </row>
    <row r="140" spans="1:5" x14ac:dyDescent="0.2">
      <c r="A140" s="7" t="s">
        <v>23</v>
      </c>
      <c r="B140" s="7" t="s">
        <v>178</v>
      </c>
      <c r="C140" t="s">
        <v>192</v>
      </c>
      <c r="D140" t="s">
        <v>193</v>
      </c>
      <c r="E140" s="8">
        <v>1007.15</v>
      </c>
    </row>
    <row r="141" spans="1:5" x14ac:dyDescent="0.2">
      <c r="A141" s="7" t="s">
        <v>22</v>
      </c>
      <c r="B141" s="7" t="s">
        <v>178</v>
      </c>
      <c r="C141" t="s">
        <v>192</v>
      </c>
      <c r="D141" t="s">
        <v>193</v>
      </c>
      <c r="E141" s="8">
        <v>1007.3</v>
      </c>
    </row>
    <row r="142" spans="1:5" x14ac:dyDescent="0.2">
      <c r="A142" s="7" t="s">
        <v>21</v>
      </c>
      <c r="B142" s="7" t="s">
        <v>178</v>
      </c>
      <c r="C142" t="s">
        <v>192</v>
      </c>
      <c r="D142" t="s">
        <v>193</v>
      </c>
      <c r="E142" s="8">
        <v>1007.4499999999999</v>
      </c>
    </row>
    <row r="143" spans="1:5" x14ac:dyDescent="0.2">
      <c r="A143" s="7" t="s">
        <v>20</v>
      </c>
      <c r="B143" s="7" t="s">
        <v>178</v>
      </c>
      <c r="C143" t="s">
        <v>192</v>
      </c>
      <c r="D143" t="s">
        <v>193</v>
      </c>
      <c r="E143" s="8">
        <v>1007.5999999999999</v>
      </c>
    </row>
    <row r="144" spans="1:5" x14ac:dyDescent="0.2">
      <c r="A144" s="7" t="s">
        <v>19</v>
      </c>
      <c r="B144" s="7" t="s">
        <v>178</v>
      </c>
      <c r="C144" t="s">
        <v>192</v>
      </c>
      <c r="D144" t="s">
        <v>193</v>
      </c>
      <c r="E144" s="8">
        <v>1007.7499999999999</v>
      </c>
    </row>
    <row r="145" spans="1:5" x14ac:dyDescent="0.2">
      <c r="A145" s="7" t="s">
        <v>18</v>
      </c>
      <c r="B145" s="7" t="s">
        <v>178</v>
      </c>
      <c r="C145" t="s">
        <v>192</v>
      </c>
      <c r="D145" t="s">
        <v>193</v>
      </c>
      <c r="E145" s="8">
        <v>1007.8999999999999</v>
      </c>
    </row>
    <row r="146" spans="1:5" x14ac:dyDescent="0.2">
      <c r="A146" s="7" t="s">
        <v>17</v>
      </c>
      <c r="B146" s="7" t="s">
        <v>178</v>
      </c>
      <c r="C146" t="s">
        <v>192</v>
      </c>
      <c r="D146" t="s">
        <v>193</v>
      </c>
      <c r="E146" s="8">
        <v>1008.0499999999998</v>
      </c>
    </row>
    <row r="147" spans="1:5" x14ac:dyDescent="0.2">
      <c r="A147" s="7" t="s">
        <v>16</v>
      </c>
      <c r="B147" s="7" t="s">
        <v>178</v>
      </c>
      <c r="C147" t="s">
        <v>192</v>
      </c>
      <c r="D147" t="s">
        <v>193</v>
      </c>
      <c r="E147" s="8">
        <v>1008.1999999999998</v>
      </c>
    </row>
    <row r="148" spans="1:5" x14ac:dyDescent="0.2">
      <c r="A148" s="7" t="s">
        <v>15</v>
      </c>
      <c r="B148" s="7" t="s">
        <v>178</v>
      </c>
      <c r="C148" t="s">
        <v>192</v>
      </c>
      <c r="D148" t="s">
        <v>193</v>
      </c>
      <c r="E148" s="8">
        <v>1008.3499999999998</v>
      </c>
    </row>
    <row r="149" spans="1:5" x14ac:dyDescent="0.2">
      <c r="A149" s="7" t="s">
        <v>14</v>
      </c>
      <c r="B149" s="7" t="s">
        <v>178</v>
      </c>
      <c r="C149" t="s">
        <v>192</v>
      </c>
      <c r="D149" t="s">
        <v>193</v>
      </c>
      <c r="E149" s="8">
        <v>1008.4999999999998</v>
      </c>
    </row>
    <row r="150" spans="1:5" x14ac:dyDescent="0.2">
      <c r="A150" s="7" t="s">
        <v>13</v>
      </c>
      <c r="B150" s="7" t="s">
        <v>178</v>
      </c>
      <c r="C150" t="s">
        <v>192</v>
      </c>
      <c r="D150" t="s">
        <v>193</v>
      </c>
      <c r="E150" s="8">
        <v>1008.6499999999997</v>
      </c>
    </row>
    <row r="151" spans="1:5" x14ac:dyDescent="0.2">
      <c r="A151" s="7" t="s">
        <v>12</v>
      </c>
      <c r="B151" s="7" t="s">
        <v>178</v>
      </c>
      <c r="C151" t="s">
        <v>192</v>
      </c>
      <c r="D151" t="s">
        <v>193</v>
      </c>
      <c r="E151" s="8">
        <v>1008.7999999999997</v>
      </c>
    </row>
    <row r="152" spans="1:5" x14ac:dyDescent="0.2">
      <c r="A152" s="7" t="s">
        <v>11</v>
      </c>
      <c r="B152" s="7" t="s">
        <v>178</v>
      </c>
      <c r="C152" t="s">
        <v>192</v>
      </c>
      <c r="D152" t="s">
        <v>193</v>
      </c>
      <c r="E152" s="8">
        <v>1008.9499999999997</v>
      </c>
    </row>
    <row r="153" spans="1:5" x14ac:dyDescent="0.2">
      <c r="A153" s="7" t="s">
        <v>10</v>
      </c>
      <c r="B153" s="7" t="s">
        <v>178</v>
      </c>
      <c r="C153" t="s">
        <v>192</v>
      </c>
      <c r="D153" t="s">
        <v>193</v>
      </c>
      <c r="E153" s="8">
        <v>1009.0999999999997</v>
      </c>
    </row>
    <row r="154" spans="1:5" x14ac:dyDescent="0.2">
      <c r="A154" s="7" t="s">
        <v>9</v>
      </c>
      <c r="B154" s="7" t="s">
        <v>178</v>
      </c>
      <c r="C154" t="s">
        <v>192</v>
      </c>
      <c r="D154" t="s">
        <v>193</v>
      </c>
      <c r="E154" s="8">
        <v>1009.2499999999997</v>
      </c>
    </row>
    <row r="155" spans="1:5" x14ac:dyDescent="0.2">
      <c r="A155" s="7" t="s">
        <v>8</v>
      </c>
      <c r="B155" s="7" t="s">
        <v>178</v>
      </c>
      <c r="C155" t="s">
        <v>192</v>
      </c>
      <c r="D155" t="s">
        <v>193</v>
      </c>
      <c r="E155" s="8">
        <v>1009.3999999999996</v>
      </c>
    </row>
    <row r="156" spans="1:5" x14ac:dyDescent="0.2">
      <c r="A156" s="7" t="s">
        <v>7</v>
      </c>
      <c r="B156" s="7" t="s">
        <v>178</v>
      </c>
      <c r="C156" t="s">
        <v>192</v>
      </c>
      <c r="D156" t="s">
        <v>193</v>
      </c>
      <c r="E156" s="8">
        <v>1009.5499999999996</v>
      </c>
    </row>
    <row r="157" spans="1:5" x14ac:dyDescent="0.2">
      <c r="A157" s="7" t="s">
        <v>6</v>
      </c>
      <c r="B157" s="7" t="s">
        <v>178</v>
      </c>
      <c r="C157" t="s">
        <v>192</v>
      </c>
      <c r="D157" t="s">
        <v>193</v>
      </c>
      <c r="E157" s="8">
        <v>1009.6999999999996</v>
      </c>
    </row>
    <row r="158" spans="1:5" x14ac:dyDescent="0.2">
      <c r="A158" s="7" t="s">
        <v>5</v>
      </c>
      <c r="B158" s="7" t="s">
        <v>178</v>
      </c>
      <c r="C158" t="s">
        <v>192</v>
      </c>
      <c r="D158" t="s">
        <v>193</v>
      </c>
      <c r="E158" s="8">
        <v>1009.8499999999996</v>
      </c>
    </row>
    <row r="159" spans="1:5" x14ac:dyDescent="0.2">
      <c r="A159" s="7" t="s">
        <v>4</v>
      </c>
      <c r="B159" s="7" t="s">
        <v>178</v>
      </c>
      <c r="C159" t="s">
        <v>192</v>
      </c>
      <c r="D159" t="s">
        <v>193</v>
      </c>
      <c r="E159" s="8">
        <v>1009.9999999999995</v>
      </c>
    </row>
    <row r="160" spans="1:5" x14ac:dyDescent="0.2">
      <c r="A160" s="7" t="s">
        <v>3</v>
      </c>
      <c r="B160" s="7" t="s">
        <v>178</v>
      </c>
      <c r="C160" t="s">
        <v>192</v>
      </c>
      <c r="D160" t="s">
        <v>193</v>
      </c>
      <c r="E160" s="8">
        <v>1010.1499999999995</v>
      </c>
    </row>
    <row r="161" spans="1:5" x14ac:dyDescent="0.2">
      <c r="A161" s="7" t="s">
        <v>2</v>
      </c>
      <c r="B161" s="7" t="s">
        <v>178</v>
      </c>
      <c r="C161" t="s">
        <v>192</v>
      </c>
      <c r="D161" t="s">
        <v>193</v>
      </c>
      <c r="E161" s="8">
        <v>1010.2999999999995</v>
      </c>
    </row>
    <row r="162" spans="1:5" x14ac:dyDescent="0.2">
      <c r="A162" s="7" t="s">
        <v>1</v>
      </c>
      <c r="B162" s="7" t="s">
        <v>178</v>
      </c>
      <c r="C162" t="s">
        <v>192</v>
      </c>
      <c r="D162" t="s">
        <v>193</v>
      </c>
      <c r="E162" s="8">
        <v>1010.4499999999995</v>
      </c>
    </row>
    <row r="163" spans="1:5" x14ac:dyDescent="0.2">
      <c r="A163" s="7" t="s">
        <v>0</v>
      </c>
      <c r="B163" s="7" t="s">
        <v>178</v>
      </c>
      <c r="C163" t="s">
        <v>192</v>
      </c>
      <c r="D163" t="s">
        <v>193</v>
      </c>
      <c r="E163" s="8">
        <v>1010.5999999999995</v>
      </c>
    </row>
    <row r="164" spans="1:5" x14ac:dyDescent="0.2">
      <c r="E164" s="8"/>
    </row>
    <row r="165" spans="1:5" x14ac:dyDescent="0.2">
      <c r="E165" s="8"/>
    </row>
    <row r="166" spans="1:5" x14ac:dyDescent="0.2">
      <c r="E166" s="8"/>
    </row>
    <row r="167" spans="1:5" x14ac:dyDescent="0.2">
      <c r="E167" s="8"/>
    </row>
    <row r="168" spans="1:5" x14ac:dyDescent="0.2">
      <c r="E168" s="8"/>
    </row>
    <row r="169" spans="1:5" x14ac:dyDescent="0.2">
      <c r="E169" s="8"/>
    </row>
    <row r="170" spans="1:5" x14ac:dyDescent="0.2">
      <c r="E170" s="8"/>
    </row>
    <row r="171" spans="1:5" x14ac:dyDescent="0.2">
      <c r="E171" s="8"/>
    </row>
    <row r="172" spans="1:5" x14ac:dyDescent="0.2">
      <c r="E172" s="8"/>
    </row>
    <row r="173" spans="1:5" x14ac:dyDescent="0.2">
      <c r="E173" s="8"/>
    </row>
    <row r="174" spans="1:5" x14ac:dyDescent="0.2">
      <c r="E174" s="8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3AD97-177F-F845-A646-1ED50E60F5B4}">
  <dimension ref="A1:L163"/>
  <sheetViews>
    <sheetView workbookViewId="0">
      <selection activeCell="J16" sqref="J16"/>
    </sheetView>
  </sheetViews>
  <sheetFormatPr baseColWidth="10" defaultRowHeight="16" x14ac:dyDescent="0.2"/>
  <cols>
    <col min="3" max="3" width="13.5" bestFit="1" customWidth="1"/>
    <col min="4" max="4" width="12.1640625" bestFit="1" customWidth="1"/>
    <col min="5" max="5" width="12.33203125" bestFit="1" customWidth="1"/>
    <col min="7" max="7" width="15.33203125" bestFit="1" customWidth="1"/>
  </cols>
  <sheetData>
    <row r="1" spans="1:12" s="1" customFormat="1" x14ac:dyDescent="0.2">
      <c r="A1" s="2" t="s">
        <v>166</v>
      </c>
      <c r="B1" s="2" t="s">
        <v>165</v>
      </c>
      <c r="C1" s="2" t="s">
        <v>164</v>
      </c>
      <c r="D1" s="2" t="s">
        <v>163</v>
      </c>
      <c r="E1" s="2" t="s">
        <v>196</v>
      </c>
      <c r="F1" s="2" t="s">
        <v>161</v>
      </c>
      <c r="G1" s="2" t="s">
        <v>160</v>
      </c>
      <c r="H1" s="2"/>
      <c r="I1" s="2"/>
      <c r="J1" s="2"/>
      <c r="K1" s="2" t="s">
        <v>159</v>
      </c>
      <c r="L1" s="2"/>
    </row>
    <row r="2" spans="1:12" x14ac:dyDescent="0.2">
      <c r="A2" t="s">
        <v>158</v>
      </c>
      <c r="B2">
        <v>14.1</v>
      </c>
      <c r="C2">
        <v>4.3239866666666666E-5</v>
      </c>
      <c r="D2">
        <f>C2/0.8</f>
        <v>5.4049833333333332E-5</v>
      </c>
      <c r="E2">
        <v>1524</v>
      </c>
      <c r="F2">
        <f>B2*0.001</f>
        <v>1.41E-2</v>
      </c>
      <c r="G2">
        <f>D2*($K$3/F2)</f>
        <v>3.8333215130023643E-8</v>
      </c>
      <c r="K2" t="s">
        <v>157</v>
      </c>
    </row>
    <row r="3" spans="1:12" x14ac:dyDescent="0.2">
      <c r="A3" t="s">
        <v>156</v>
      </c>
      <c r="B3">
        <v>15</v>
      </c>
      <c r="C3">
        <v>6.5287499999999995E-5</v>
      </c>
      <c r="D3">
        <f>C3/0.8</f>
        <v>8.160937499999999E-5</v>
      </c>
      <c r="E3">
        <f>1524+0.2</f>
        <v>1524.2</v>
      </c>
      <c r="F3">
        <f>B3*0.001</f>
        <v>1.4999999999999999E-2</v>
      </c>
      <c r="G3">
        <f>D3*($K$3/F3)</f>
        <v>5.4406249999999998E-8</v>
      </c>
      <c r="K3">
        <v>1.0000000000000001E-5</v>
      </c>
      <c r="L3" t="s">
        <v>155</v>
      </c>
    </row>
    <row r="4" spans="1:12" x14ac:dyDescent="0.2">
      <c r="A4" t="s">
        <v>154</v>
      </c>
      <c r="B4">
        <v>15.2</v>
      </c>
      <c r="C4">
        <v>5.8040966666666669E-5</v>
      </c>
      <c r="D4">
        <f>C4/0.8</f>
        <v>7.2551208333333336E-5</v>
      </c>
      <c r="E4">
        <f>E3+0.15</f>
        <v>1524.3500000000001</v>
      </c>
      <c r="F4">
        <f>B4*0.001</f>
        <v>1.52E-2</v>
      </c>
      <c r="G4">
        <f>D4*($K$3/F4)</f>
        <v>4.7731058114035097E-8</v>
      </c>
    </row>
    <row r="5" spans="1:12" x14ac:dyDescent="0.2">
      <c r="A5" t="s">
        <v>153</v>
      </c>
      <c r="B5">
        <v>14.8</v>
      </c>
      <c r="C5">
        <v>9.2113499999999998E-5</v>
      </c>
      <c r="D5">
        <f>C5/0.8</f>
        <v>1.1514187499999999E-4</v>
      </c>
      <c r="E5">
        <f>E4+0.15</f>
        <v>1524.5000000000002</v>
      </c>
      <c r="F5">
        <f>B5*0.001</f>
        <v>1.4800000000000001E-2</v>
      </c>
      <c r="G5">
        <f>D5*($K$3/F5)</f>
        <v>7.779856418918919E-8</v>
      </c>
    </row>
    <row r="6" spans="1:12" x14ac:dyDescent="0.2">
      <c r="A6" t="s">
        <v>152</v>
      </c>
      <c r="B6">
        <v>14.2</v>
      </c>
      <c r="C6">
        <v>4.6695566666666667E-5</v>
      </c>
      <c r="D6">
        <f>C6/0.8</f>
        <v>5.8369458333333332E-5</v>
      </c>
      <c r="E6">
        <f>E5+0.15</f>
        <v>1524.6500000000003</v>
      </c>
      <c r="F6">
        <f>B6*0.001</f>
        <v>1.4199999999999999E-2</v>
      </c>
      <c r="G6">
        <f>D6*($K$3/F6)</f>
        <v>4.1105252347417847E-8</v>
      </c>
    </row>
    <row r="7" spans="1:12" x14ac:dyDescent="0.2">
      <c r="A7" t="s">
        <v>151</v>
      </c>
      <c r="B7">
        <v>15</v>
      </c>
      <c r="C7">
        <v>6.9716266666666662E-5</v>
      </c>
      <c r="D7">
        <f>C7/0.8</f>
        <v>8.7145333333333327E-5</v>
      </c>
      <c r="E7">
        <f>E6+0.15</f>
        <v>1524.8000000000004</v>
      </c>
      <c r="F7">
        <f>B7*0.001</f>
        <v>1.4999999999999999E-2</v>
      </c>
      <c r="G7">
        <f>D7*($K$3/F7)</f>
        <v>5.8096888888888893E-8</v>
      </c>
    </row>
    <row r="8" spans="1:12" x14ac:dyDescent="0.2">
      <c r="A8" t="s">
        <v>150</v>
      </c>
      <c r="B8">
        <v>14.8</v>
      </c>
      <c r="C8">
        <v>6.3063766666666664E-5</v>
      </c>
      <c r="D8">
        <f>C8/0.8</f>
        <v>7.8829708333333327E-5</v>
      </c>
      <c r="E8">
        <f>E7+0.15</f>
        <v>1524.9500000000005</v>
      </c>
      <c r="F8">
        <f>B8*0.001</f>
        <v>1.4800000000000001E-2</v>
      </c>
      <c r="G8">
        <f>D8*($K$3/F8)</f>
        <v>5.3263316441441438E-8</v>
      </c>
    </row>
    <row r="9" spans="1:12" x14ac:dyDescent="0.2">
      <c r="A9" t="s">
        <v>149</v>
      </c>
      <c r="B9">
        <v>14.5</v>
      </c>
      <c r="C9">
        <v>6.8146866666666663E-5</v>
      </c>
      <c r="D9">
        <f>C9/0.8</f>
        <v>8.5183583333333325E-5</v>
      </c>
      <c r="E9">
        <f>E8</f>
        <v>1524.9500000000005</v>
      </c>
      <c r="F9">
        <f>B9*0.001</f>
        <v>1.4500000000000001E-2</v>
      </c>
      <c r="G9">
        <f>D9*($K$3/F9)</f>
        <v>5.8747298850574709E-8</v>
      </c>
    </row>
    <row r="10" spans="1:12" x14ac:dyDescent="0.2">
      <c r="A10" t="s">
        <v>148</v>
      </c>
      <c r="B10">
        <v>15.5</v>
      </c>
      <c r="C10">
        <v>8.1613066666666673E-5</v>
      </c>
      <c r="D10">
        <f>C10/0.8</f>
        <v>1.0201633333333334E-4</v>
      </c>
      <c r="E10">
        <f>E9</f>
        <v>1524.9500000000005</v>
      </c>
      <c r="F10">
        <f>B10*0.001</f>
        <v>1.55E-2</v>
      </c>
      <c r="G10">
        <f>D10*($K$3/F10)</f>
        <v>6.5816989247311849E-8</v>
      </c>
    </row>
    <row r="11" spans="1:12" x14ac:dyDescent="0.2">
      <c r="A11" t="s">
        <v>147</v>
      </c>
      <c r="B11">
        <v>15.9</v>
      </c>
      <c r="C11">
        <v>1.1782533333333334E-4</v>
      </c>
      <c r="D11">
        <f>C11/0.8</f>
        <v>1.4728166666666667E-4</v>
      </c>
      <c r="E11">
        <f>E10+0.15</f>
        <v>1525.1000000000006</v>
      </c>
      <c r="F11">
        <f>B11*0.001</f>
        <v>1.5900000000000001E-2</v>
      </c>
      <c r="G11">
        <f>D11*($K$3/F11)</f>
        <v>9.2629979035639407E-8</v>
      </c>
    </row>
    <row r="12" spans="1:12" x14ac:dyDescent="0.2">
      <c r="A12" t="s">
        <v>146</v>
      </c>
      <c r="B12">
        <v>15.7</v>
      </c>
      <c r="C12">
        <v>6.5334300000000002E-5</v>
      </c>
      <c r="D12">
        <f>C12/0.8</f>
        <v>8.1667875000000003E-5</v>
      </c>
      <c r="E12">
        <f>E11+0.15</f>
        <v>1525.2500000000007</v>
      </c>
      <c r="F12">
        <f>B12*0.001</f>
        <v>1.5699999999999999E-2</v>
      </c>
      <c r="G12">
        <f>D12*($K$3/F12)</f>
        <v>5.2017754777070075E-8</v>
      </c>
    </row>
    <row r="13" spans="1:12" x14ac:dyDescent="0.2">
      <c r="A13" t="s">
        <v>145</v>
      </c>
      <c r="B13">
        <v>14.9</v>
      </c>
      <c r="C13">
        <v>6.1391933333333331E-5</v>
      </c>
      <c r="D13">
        <f>C13/0.8</f>
        <v>7.6739916666666657E-5</v>
      </c>
      <c r="E13">
        <f>E12+0.15</f>
        <v>1525.4000000000008</v>
      </c>
      <c r="F13">
        <f>B13*0.001</f>
        <v>1.49E-2</v>
      </c>
      <c r="G13">
        <f>D13*($K$3/F13)</f>
        <v>5.1503299776286354E-8</v>
      </c>
    </row>
    <row r="14" spans="1:12" x14ac:dyDescent="0.2">
      <c r="A14" t="s">
        <v>144</v>
      </c>
      <c r="B14">
        <v>15.2</v>
      </c>
      <c r="C14">
        <v>8.1669199999999994E-5</v>
      </c>
      <c r="D14">
        <f>C14/0.8</f>
        <v>1.0208649999999999E-4</v>
      </c>
      <c r="E14">
        <f>E13+0.15</f>
        <v>1525.5500000000009</v>
      </c>
      <c r="F14">
        <f>B14*0.001</f>
        <v>1.52E-2</v>
      </c>
      <c r="G14">
        <f>D14*($K$3/F14)</f>
        <v>6.7162171052631584E-8</v>
      </c>
    </row>
    <row r="15" spans="1:12" x14ac:dyDescent="0.2">
      <c r="A15" t="s">
        <v>143</v>
      </c>
      <c r="B15">
        <v>15.3</v>
      </c>
      <c r="C15">
        <v>7.0680133333333341E-5</v>
      </c>
      <c r="D15">
        <f>C15/0.8</f>
        <v>8.8350166666666666E-5</v>
      </c>
      <c r="E15">
        <f>E14+0.15</f>
        <v>1525.700000000001</v>
      </c>
      <c r="F15">
        <f>B15*0.001</f>
        <v>1.5300000000000001E-2</v>
      </c>
      <c r="G15">
        <f>D15*($K$3/F15)</f>
        <v>5.7745206971677556E-8</v>
      </c>
    </row>
    <row r="16" spans="1:12" x14ac:dyDescent="0.2">
      <c r="A16" t="s">
        <v>142</v>
      </c>
      <c r="B16">
        <v>14.5</v>
      </c>
      <c r="C16">
        <v>7.4889933333333329E-5</v>
      </c>
      <c r="D16">
        <f>C16/0.8</f>
        <v>9.3612416666666662E-5</v>
      </c>
      <c r="E16">
        <f>E15+0.15</f>
        <v>1525.850000000001</v>
      </c>
      <c r="F16">
        <f>B16*0.001</f>
        <v>1.4500000000000001E-2</v>
      </c>
      <c r="G16">
        <f>D16*($K$3/F16)</f>
        <v>6.4560287356321839E-8</v>
      </c>
    </row>
    <row r="17" spans="1:7" x14ac:dyDescent="0.2">
      <c r="A17" t="s">
        <v>141</v>
      </c>
      <c r="B17">
        <v>13.9</v>
      </c>
      <c r="C17">
        <v>6.8558866666666672E-5</v>
      </c>
      <c r="D17">
        <f>C17/0.8</f>
        <v>8.569858333333333E-5</v>
      </c>
      <c r="E17">
        <f>E16+0.15</f>
        <v>1526.0000000000011</v>
      </c>
      <c r="F17">
        <f>B17*0.001</f>
        <v>1.3900000000000001E-2</v>
      </c>
      <c r="G17">
        <f>D17*($K$3/F17)</f>
        <v>6.1653657074340525E-8</v>
      </c>
    </row>
    <row r="18" spans="1:7" x14ac:dyDescent="0.2">
      <c r="A18" t="s">
        <v>140</v>
      </c>
      <c r="B18">
        <v>12.8</v>
      </c>
      <c r="C18">
        <v>4.7183133333333339E-5</v>
      </c>
      <c r="D18">
        <f>C18/0.8</f>
        <v>5.8978916666666669E-5</v>
      </c>
      <c r="E18">
        <f>E17+0.15</f>
        <v>1526.1500000000012</v>
      </c>
      <c r="F18">
        <f>B18*0.001</f>
        <v>1.2800000000000001E-2</v>
      </c>
      <c r="G18">
        <f>D18*($K$3/F18)</f>
        <v>4.6077278645833339E-8</v>
      </c>
    </row>
    <row r="19" spans="1:7" x14ac:dyDescent="0.2">
      <c r="A19" t="s">
        <v>139</v>
      </c>
      <c r="B19">
        <v>15.6</v>
      </c>
      <c r="C19">
        <v>8.8266266666666665E-5</v>
      </c>
      <c r="D19">
        <f>C19/0.8</f>
        <v>1.1033283333333333E-4</v>
      </c>
      <c r="E19">
        <f>E18+0.15</f>
        <v>1526.3000000000013</v>
      </c>
      <c r="F19">
        <f>B19*0.001</f>
        <v>1.5599999999999999E-2</v>
      </c>
      <c r="G19">
        <f>D19*($K$3/F19)</f>
        <v>7.0726175213675225E-8</v>
      </c>
    </row>
    <row r="20" spans="1:7" x14ac:dyDescent="0.2">
      <c r="A20" t="s">
        <v>138</v>
      </c>
      <c r="B20">
        <v>13.8</v>
      </c>
      <c r="C20">
        <v>3.9979633333333333E-5</v>
      </c>
      <c r="D20">
        <f>C20/0.8</f>
        <v>4.9974541666666666E-5</v>
      </c>
      <c r="E20">
        <f>E19+0.15</f>
        <v>1526.4500000000014</v>
      </c>
      <c r="F20">
        <f>B20*0.001</f>
        <v>1.3800000000000002E-2</v>
      </c>
      <c r="G20">
        <f>D20*($K$3/F20)</f>
        <v>3.6213435990338161E-8</v>
      </c>
    </row>
    <row r="21" spans="1:7" x14ac:dyDescent="0.2">
      <c r="A21" t="s">
        <v>137</v>
      </c>
      <c r="B21">
        <v>15.8</v>
      </c>
      <c r="C21">
        <v>7.0073766666666666E-5</v>
      </c>
      <c r="D21">
        <f>C21/0.8</f>
        <v>8.759220833333333E-5</v>
      </c>
      <c r="E21">
        <f>E20+0.15</f>
        <v>1526.6000000000015</v>
      </c>
      <c r="F21">
        <f>B21*0.001</f>
        <v>1.5800000000000002E-2</v>
      </c>
      <c r="G21">
        <f>D21*($K$3/F21)</f>
        <v>5.5438106540084384E-8</v>
      </c>
    </row>
    <row r="22" spans="1:7" x14ac:dyDescent="0.2">
      <c r="A22" t="s">
        <v>136</v>
      </c>
      <c r="B22">
        <v>14.6</v>
      </c>
      <c r="C22">
        <v>5.033096666666667E-5</v>
      </c>
      <c r="D22">
        <f>C22/0.8</f>
        <v>6.2913708333333339E-5</v>
      </c>
      <c r="E22">
        <f>E21+0.15</f>
        <v>1526.7500000000016</v>
      </c>
      <c r="F22">
        <f>B22*0.001</f>
        <v>1.46E-2</v>
      </c>
      <c r="G22">
        <f>D22*($K$3/F22)</f>
        <v>4.3091581050228314E-8</v>
      </c>
    </row>
    <row r="23" spans="1:7" x14ac:dyDescent="0.2">
      <c r="A23" t="s">
        <v>135</v>
      </c>
      <c r="B23">
        <v>14.8</v>
      </c>
      <c r="C23">
        <v>6.8317166666666664E-5</v>
      </c>
      <c r="D23">
        <f>C23/0.8</f>
        <v>8.539645833333333E-5</v>
      </c>
      <c r="E23">
        <f>E22+0.15</f>
        <v>1526.9000000000017</v>
      </c>
      <c r="F23">
        <f>B23*0.001</f>
        <v>1.4800000000000001E-2</v>
      </c>
      <c r="G23">
        <f>D23*($K$3/F23)</f>
        <v>5.7700309684684686E-8</v>
      </c>
    </row>
    <row r="24" spans="1:7" x14ac:dyDescent="0.2">
      <c r="A24" t="s">
        <v>134</v>
      </c>
      <c r="B24">
        <v>14.8</v>
      </c>
      <c r="C24">
        <v>7.9631766666666672E-5</v>
      </c>
      <c r="D24">
        <f>C24/0.8</f>
        <v>9.9539708333333337E-5</v>
      </c>
      <c r="E24">
        <f>E23+0.15</f>
        <v>1527.0500000000018</v>
      </c>
      <c r="F24">
        <f>B24*0.001</f>
        <v>1.4800000000000001E-2</v>
      </c>
      <c r="G24">
        <f>D24*($K$3/F24)</f>
        <v>6.725655968468469E-8</v>
      </c>
    </row>
    <row r="25" spans="1:7" x14ac:dyDescent="0.2">
      <c r="A25" t="s">
        <v>133</v>
      </c>
      <c r="B25">
        <v>15.2</v>
      </c>
      <c r="C25">
        <v>7.359236666666667E-5</v>
      </c>
      <c r="D25">
        <f>C25/0.8</f>
        <v>9.1990458333333328E-5</v>
      </c>
      <c r="E25">
        <f>E24+0.15</f>
        <v>1527.2000000000019</v>
      </c>
      <c r="F25">
        <f>B25*0.001</f>
        <v>1.52E-2</v>
      </c>
      <c r="G25">
        <f>D25*($K$3/F25)</f>
        <v>6.052003837719299E-8</v>
      </c>
    </row>
    <row r="26" spans="1:7" x14ac:dyDescent="0.2">
      <c r="A26" t="s">
        <v>132</v>
      </c>
      <c r="B26">
        <v>15.4</v>
      </c>
      <c r="C26">
        <v>6.19339E-5</v>
      </c>
      <c r="D26">
        <f>C26/0.8</f>
        <v>7.7417375E-5</v>
      </c>
      <c r="E26">
        <f>E25+0.15</f>
        <v>1527.350000000002</v>
      </c>
      <c r="F26">
        <f>B26*0.001</f>
        <v>1.54E-2</v>
      </c>
      <c r="G26">
        <f>D26*($K$3/F26)</f>
        <v>5.0271022727272727E-8</v>
      </c>
    </row>
    <row r="27" spans="1:7" x14ac:dyDescent="0.2">
      <c r="A27" t="s">
        <v>131</v>
      </c>
      <c r="B27">
        <v>15.2</v>
      </c>
      <c r="C27">
        <v>5.2028133333333331E-5</v>
      </c>
      <c r="D27">
        <f>C27/0.8</f>
        <v>6.5035166666666664E-5</v>
      </c>
      <c r="E27">
        <f>E26+0.15</f>
        <v>1527.500000000002</v>
      </c>
      <c r="F27">
        <f>B27*0.001</f>
        <v>1.52E-2</v>
      </c>
      <c r="G27">
        <f>D27*($K$3/F27)</f>
        <v>4.2786293859649127E-8</v>
      </c>
    </row>
    <row r="28" spans="1:7" x14ac:dyDescent="0.2">
      <c r="A28" t="s">
        <v>130</v>
      </c>
      <c r="B28">
        <v>15.3</v>
      </c>
      <c r="C28">
        <v>7.6515033333333335E-5</v>
      </c>
      <c r="D28">
        <f>C28/0.8</f>
        <v>9.5643791666666662E-5</v>
      </c>
      <c r="E28">
        <f>E27+0.2</f>
        <v>1527.7000000000021</v>
      </c>
      <c r="F28">
        <f>B28*0.001</f>
        <v>1.5300000000000001E-2</v>
      </c>
      <c r="G28">
        <f>D28*($K$3/F28)</f>
        <v>6.251228213507624E-8</v>
      </c>
    </row>
    <row r="29" spans="1:7" x14ac:dyDescent="0.2">
      <c r="A29" t="s">
        <v>129</v>
      </c>
      <c r="B29">
        <v>15.8</v>
      </c>
      <c r="C29">
        <v>1.0064296666666667E-4</v>
      </c>
      <c r="D29">
        <f>C29/0.8</f>
        <v>1.2580370833333333E-4</v>
      </c>
      <c r="E29">
        <f>E28+0.15</f>
        <v>1527.8500000000022</v>
      </c>
      <c r="F29">
        <f>B29*0.001</f>
        <v>1.5800000000000002E-2</v>
      </c>
      <c r="G29">
        <f>D29*($K$3/F29)</f>
        <v>7.9622600210970459E-8</v>
      </c>
    </row>
    <row r="30" spans="1:7" x14ac:dyDescent="0.2">
      <c r="A30" t="s">
        <v>128</v>
      </c>
      <c r="B30">
        <v>15.1</v>
      </c>
      <c r="C30">
        <v>5.9598033333333334E-5</v>
      </c>
      <c r="D30">
        <f>C30/0.8</f>
        <v>7.4497541666666668E-5</v>
      </c>
      <c r="E30">
        <f>E29+0.15</f>
        <v>1528.0000000000023</v>
      </c>
      <c r="F30">
        <f>B30*0.001</f>
        <v>1.5100000000000001E-2</v>
      </c>
      <c r="G30">
        <f>D30*($K$3/F30)</f>
        <v>4.9336120309050775E-8</v>
      </c>
    </row>
    <row r="31" spans="1:7" x14ac:dyDescent="0.2">
      <c r="A31" t="s">
        <v>127</v>
      </c>
      <c r="B31">
        <v>15</v>
      </c>
      <c r="C31">
        <v>1.9711486666666668E-4</v>
      </c>
      <c r="D31">
        <f>C31/0.8</f>
        <v>2.4639358333333332E-4</v>
      </c>
      <c r="E31">
        <f>E30+0.15</f>
        <v>1528.1500000000024</v>
      </c>
      <c r="F31">
        <f>B31*0.001</f>
        <v>1.4999999999999999E-2</v>
      </c>
      <c r="G31">
        <f>D31*($K$3/F31)</f>
        <v>1.6426238888888889E-7</v>
      </c>
    </row>
    <row r="32" spans="1:7" x14ac:dyDescent="0.2">
      <c r="A32" t="s">
        <v>126</v>
      </c>
      <c r="B32">
        <v>15.9</v>
      </c>
      <c r="C32">
        <v>1.0012459999999999E-4</v>
      </c>
      <c r="D32">
        <f>C32/0.8</f>
        <v>1.2515574999999999E-4</v>
      </c>
      <c r="E32">
        <f>E31+0.15</f>
        <v>1528.3000000000025</v>
      </c>
      <c r="F32">
        <f>B32*0.001</f>
        <v>1.5900000000000001E-2</v>
      </c>
      <c r="G32">
        <f>D32*($K$3/F32)</f>
        <v>7.8714308176100616E-8</v>
      </c>
    </row>
    <row r="33" spans="1:7" x14ac:dyDescent="0.2">
      <c r="A33" t="s">
        <v>125</v>
      </c>
      <c r="B33">
        <v>13.6</v>
      </c>
      <c r="C33">
        <v>6.3371166666666674E-5</v>
      </c>
      <c r="D33">
        <f>C33/0.8</f>
        <v>7.9213958333333332E-5</v>
      </c>
      <c r="E33">
        <f>E32+0.15</f>
        <v>1528.4500000000025</v>
      </c>
      <c r="F33">
        <f>B33*0.001</f>
        <v>1.3599999999999999E-2</v>
      </c>
      <c r="G33">
        <f>D33*($K$3/F33)</f>
        <v>5.824555759803922E-8</v>
      </c>
    </row>
    <row r="34" spans="1:7" x14ac:dyDescent="0.2">
      <c r="A34" t="s">
        <v>124</v>
      </c>
      <c r="B34">
        <v>11.5</v>
      </c>
      <c r="C34">
        <v>3.9565933333333333E-5</v>
      </c>
      <c r="D34">
        <f>C34/0.8</f>
        <v>4.9457416666666662E-5</v>
      </c>
      <c r="E34">
        <f>E33+0.15</f>
        <v>1528.6000000000026</v>
      </c>
      <c r="F34">
        <f>B34*0.001</f>
        <v>1.15E-2</v>
      </c>
      <c r="G34">
        <f>D34*($K$3/F34)</f>
        <v>4.3006449275362314E-8</v>
      </c>
    </row>
    <row r="35" spans="1:7" x14ac:dyDescent="0.2">
      <c r="A35" t="s">
        <v>123</v>
      </c>
      <c r="B35">
        <v>15.4</v>
      </c>
      <c r="C35">
        <v>4.8835199999999996E-5</v>
      </c>
      <c r="D35">
        <f>C35/0.8</f>
        <v>6.1043999999999994E-5</v>
      </c>
      <c r="E35">
        <f>E34+0.15</f>
        <v>1528.7500000000027</v>
      </c>
      <c r="F35">
        <f>B35*0.001</f>
        <v>1.54E-2</v>
      </c>
      <c r="G35">
        <f>D35*($K$3/F35)</f>
        <v>3.9638961038961033E-8</v>
      </c>
    </row>
    <row r="36" spans="1:7" x14ac:dyDescent="0.2">
      <c r="A36" t="s">
        <v>122</v>
      </c>
      <c r="B36">
        <v>15.2</v>
      </c>
      <c r="C36">
        <v>5.5356866666666665E-5</v>
      </c>
      <c r="D36">
        <f>C36/0.8</f>
        <v>6.9196083333333323E-5</v>
      </c>
      <c r="E36">
        <f>E35+0.15</f>
        <v>1528.9000000000028</v>
      </c>
      <c r="F36">
        <f>B36*0.001</f>
        <v>1.52E-2</v>
      </c>
      <c r="G36">
        <f>D36*($K$3/F36)</f>
        <v>4.5523739035087722E-8</v>
      </c>
    </row>
    <row r="37" spans="1:7" x14ac:dyDescent="0.2">
      <c r="A37" t="s">
        <v>121</v>
      </c>
      <c r="B37">
        <v>12.5</v>
      </c>
      <c r="C37">
        <v>3.6269066666666668E-5</v>
      </c>
      <c r="D37">
        <f>C37/0.8</f>
        <v>4.5336333333333335E-5</v>
      </c>
      <c r="E37">
        <f>E36</f>
        <v>1528.9000000000028</v>
      </c>
      <c r="F37">
        <f>B37*0.001</f>
        <v>1.2500000000000001E-2</v>
      </c>
      <c r="G37">
        <f>D37*($K$3/F37)</f>
        <v>3.6269066666666671E-8</v>
      </c>
    </row>
    <row r="38" spans="1:7" x14ac:dyDescent="0.2">
      <c r="A38" t="s">
        <v>120</v>
      </c>
      <c r="B38">
        <v>14.3</v>
      </c>
      <c r="C38">
        <v>4.6450633333333332E-5</v>
      </c>
      <c r="D38">
        <f>C38/0.8</f>
        <v>5.8063291666666665E-5</v>
      </c>
      <c r="E38">
        <f>E37</f>
        <v>1528.9000000000028</v>
      </c>
      <c r="F38">
        <f>B38*0.001</f>
        <v>1.43E-2</v>
      </c>
      <c r="G38">
        <f>D38*($K$3/F38)</f>
        <v>4.0603700466200463E-8</v>
      </c>
    </row>
    <row r="39" spans="1:7" x14ac:dyDescent="0.2">
      <c r="A39" t="s">
        <v>119</v>
      </c>
      <c r="B39">
        <v>15.5</v>
      </c>
      <c r="C39">
        <v>6.3371166666666674E-5</v>
      </c>
      <c r="D39">
        <f>C39/0.8</f>
        <v>7.9213958333333332E-5</v>
      </c>
      <c r="E39">
        <f>E38+0.15</f>
        <v>1529.0500000000029</v>
      </c>
      <c r="F39">
        <f>B39*0.001</f>
        <v>1.55E-2</v>
      </c>
      <c r="G39">
        <f>D39*($K$3/F39)</f>
        <v>5.1105779569892482E-8</v>
      </c>
    </row>
    <row r="40" spans="1:7" x14ac:dyDescent="0.2">
      <c r="A40" t="s">
        <v>118</v>
      </c>
      <c r="B40">
        <v>14.5</v>
      </c>
      <c r="C40">
        <v>7.830833333333333E-5</v>
      </c>
      <c r="D40">
        <f>C40/0.8</f>
        <v>9.7885416666666653E-5</v>
      </c>
      <c r="E40">
        <f>E39+0.15</f>
        <v>1529.200000000003</v>
      </c>
      <c r="F40">
        <f>B40*0.001</f>
        <v>1.4500000000000001E-2</v>
      </c>
      <c r="G40">
        <f>D40*($K$3/F40)</f>
        <v>6.7507183908045974E-8</v>
      </c>
    </row>
    <row r="41" spans="1:7" x14ac:dyDescent="0.2">
      <c r="A41" t="s">
        <v>117</v>
      </c>
      <c r="B41">
        <v>14.3</v>
      </c>
      <c r="C41">
        <v>8.0155200000000008E-5</v>
      </c>
      <c r="D41">
        <f>C41/0.8</f>
        <v>1.0019400000000001E-4</v>
      </c>
      <c r="E41">
        <f>E40+0.15</f>
        <v>1529.3500000000031</v>
      </c>
      <c r="F41">
        <f>B41*0.001</f>
        <v>1.43E-2</v>
      </c>
      <c r="G41">
        <f>D41*($K$3/F41)</f>
        <v>7.0065734265734275E-8</v>
      </c>
    </row>
    <row r="42" spans="1:7" x14ac:dyDescent="0.2">
      <c r="A42" t="s">
        <v>116</v>
      </c>
      <c r="B42">
        <v>14.7</v>
      </c>
      <c r="C42">
        <v>6.6434100000000001E-5</v>
      </c>
      <c r="D42">
        <f>C42/0.8</f>
        <v>8.3042624999999992E-5</v>
      </c>
      <c r="E42">
        <f>E41+0.15</f>
        <v>1529.5000000000032</v>
      </c>
      <c r="F42">
        <f>B42*0.001</f>
        <v>1.47E-2</v>
      </c>
      <c r="G42">
        <f>D42*($K$3/F42)</f>
        <v>5.649158163265306E-8</v>
      </c>
    </row>
    <row r="43" spans="1:7" x14ac:dyDescent="0.2">
      <c r="A43" t="s">
        <v>115</v>
      </c>
      <c r="B43">
        <v>14.3</v>
      </c>
      <c r="C43">
        <v>7.1306666666666666E-5</v>
      </c>
      <c r="D43">
        <f>C43/0.8</f>
        <v>8.9133333333333322E-5</v>
      </c>
      <c r="E43">
        <f>E42+0.15</f>
        <v>1529.6500000000033</v>
      </c>
      <c r="F43">
        <f>B43*0.001</f>
        <v>1.43E-2</v>
      </c>
      <c r="G43">
        <f>D43*($K$3/F43)</f>
        <v>6.2331002331002329E-8</v>
      </c>
    </row>
    <row r="44" spans="1:7" x14ac:dyDescent="0.2">
      <c r="A44" t="s">
        <v>114</v>
      </c>
      <c r="B44">
        <v>12.7</v>
      </c>
      <c r="C44">
        <v>9.9014566666666672E-5</v>
      </c>
      <c r="D44">
        <f>C44/0.8</f>
        <v>1.2376820833333334E-4</v>
      </c>
      <c r="E44">
        <f>E43+0.15</f>
        <v>1529.8000000000034</v>
      </c>
      <c r="F44">
        <f>B44*0.001</f>
        <v>1.2699999999999999E-2</v>
      </c>
      <c r="G44">
        <f>D44*($K$3/F44)</f>
        <v>9.7455282152230997E-8</v>
      </c>
    </row>
    <row r="45" spans="1:7" x14ac:dyDescent="0.2">
      <c r="A45" t="s">
        <v>113</v>
      </c>
      <c r="B45">
        <v>15</v>
      </c>
      <c r="C45">
        <v>1.0811366666666667E-4</v>
      </c>
      <c r="D45">
        <f>C45/0.8</f>
        <v>1.3514208333333333E-4</v>
      </c>
      <c r="E45">
        <f>E44+0.15</f>
        <v>1529.9500000000035</v>
      </c>
      <c r="F45">
        <f>B45*0.001</f>
        <v>1.4999999999999999E-2</v>
      </c>
      <c r="G45">
        <f>D45*($K$3/F45)</f>
        <v>9.0094722222222228E-8</v>
      </c>
    </row>
    <row r="46" spans="1:7" x14ac:dyDescent="0.2">
      <c r="A46" t="s">
        <v>112</v>
      </c>
      <c r="B46">
        <v>14.8</v>
      </c>
      <c r="C46">
        <v>7.2092800000000002E-5</v>
      </c>
      <c r="D46">
        <f>C46/0.8</f>
        <v>9.0116000000000003E-5</v>
      </c>
      <c r="E46">
        <f>E45+0.2</f>
        <v>1530.1500000000035</v>
      </c>
      <c r="F46">
        <f>B46*0.001</f>
        <v>1.4800000000000001E-2</v>
      </c>
      <c r="G46">
        <f>D46*($K$3/F46)</f>
        <v>6.0889189189189197E-8</v>
      </c>
    </row>
    <row r="47" spans="1:7" x14ac:dyDescent="0.2">
      <c r="A47" t="s">
        <v>111</v>
      </c>
      <c r="B47">
        <v>14.2</v>
      </c>
      <c r="C47">
        <v>5.2407833333333337E-5</v>
      </c>
      <c r="D47">
        <f>C47/0.8</f>
        <v>6.5509791666666669E-5</v>
      </c>
      <c r="E47">
        <f>E46+0.15</f>
        <v>1530.3000000000036</v>
      </c>
      <c r="F47">
        <f>B47*0.001</f>
        <v>1.4199999999999999E-2</v>
      </c>
      <c r="G47">
        <f>D47*($K$3/F47)</f>
        <v>4.6133656103286394E-8</v>
      </c>
    </row>
    <row r="48" spans="1:7" x14ac:dyDescent="0.2">
      <c r="A48" t="s">
        <v>110</v>
      </c>
      <c r="B48">
        <v>15.6</v>
      </c>
      <c r="C48">
        <v>6.2365333333333338E-5</v>
      </c>
      <c r="D48">
        <f>C48/0.8</f>
        <v>7.7956666666666665E-5</v>
      </c>
      <c r="E48">
        <f>E47+0.15</f>
        <v>1530.4500000000037</v>
      </c>
      <c r="F48">
        <f>B48*0.001</f>
        <v>1.5599999999999999E-2</v>
      </c>
      <c r="G48">
        <f>D48*($K$3/F48)</f>
        <v>4.9972222222222227E-8</v>
      </c>
    </row>
    <row r="50" spans="1:7" x14ac:dyDescent="0.2">
      <c r="A50" t="s">
        <v>109</v>
      </c>
      <c r="B50">
        <v>14.3</v>
      </c>
      <c r="C50">
        <v>1.6877750000000001E-3</v>
      </c>
      <c r="D50">
        <f>C50/0.8</f>
        <v>2.10971875E-3</v>
      </c>
      <c r="E50">
        <f>953</f>
        <v>953</v>
      </c>
      <c r="F50">
        <f>B50*0.001</f>
        <v>1.43E-2</v>
      </c>
      <c r="G50">
        <f>D50*($K$3/F50)</f>
        <v>1.4753277972027973E-6</v>
      </c>
    </row>
    <row r="51" spans="1:7" x14ac:dyDescent="0.2">
      <c r="A51" t="s">
        <v>108</v>
      </c>
      <c r="B51">
        <v>16</v>
      </c>
      <c r="C51">
        <v>2.8483666666666665E-3</v>
      </c>
      <c r="D51">
        <f>C51/0.8</f>
        <v>3.560458333333333E-3</v>
      </c>
      <c r="E51">
        <f>E50+0.45</f>
        <v>953.45</v>
      </c>
      <c r="F51">
        <f>B51*0.001</f>
        <v>1.6E-2</v>
      </c>
      <c r="G51">
        <f>D51*($K$3/F51)</f>
        <v>2.2252864583333332E-6</v>
      </c>
    </row>
    <row r="52" spans="1:7" x14ac:dyDescent="0.2">
      <c r="A52" t="s">
        <v>107</v>
      </c>
      <c r="B52">
        <v>14.7</v>
      </c>
      <c r="C52">
        <v>5.0137333333333334E-3</v>
      </c>
      <c r="D52">
        <f>C52/0.8</f>
        <v>6.2671666666666665E-3</v>
      </c>
      <c r="E52">
        <f>E51+0.45</f>
        <v>953.90000000000009</v>
      </c>
      <c r="F52">
        <f>B52*0.001</f>
        <v>1.47E-2</v>
      </c>
      <c r="G52">
        <f>D52*($K$3/F52)</f>
        <v>4.2633786848072562E-6</v>
      </c>
    </row>
    <row r="53" spans="1:7" x14ac:dyDescent="0.2">
      <c r="A53" t="s">
        <v>30</v>
      </c>
      <c r="B53">
        <v>14</v>
      </c>
      <c r="C53">
        <v>7.3645303333333336E-4</v>
      </c>
      <c r="D53">
        <f>C53/0.8</f>
        <v>9.2056629166666667E-4</v>
      </c>
      <c r="E53">
        <f>E52+0.45</f>
        <v>954.35000000000014</v>
      </c>
      <c r="F53">
        <f>B53*0.001</f>
        <v>1.4E-2</v>
      </c>
      <c r="G53">
        <f>D53*($K$3/F53)</f>
        <v>6.575473511904762E-7</v>
      </c>
    </row>
    <row r="54" spans="1:7" x14ac:dyDescent="0.2">
      <c r="A54" t="s">
        <v>106</v>
      </c>
      <c r="B54">
        <v>13.8</v>
      </c>
      <c r="C54">
        <v>5.2381983333333335E-4</v>
      </c>
      <c r="D54">
        <f>C54/0.8</f>
        <v>6.5477479166666669E-4</v>
      </c>
      <c r="E54">
        <f>E53+0.45</f>
        <v>954.80000000000018</v>
      </c>
      <c r="F54">
        <f>B54*0.001</f>
        <v>1.3800000000000002E-2</v>
      </c>
      <c r="G54">
        <f>D54*($K$3/F54)</f>
        <v>4.7447448671497586E-7</v>
      </c>
    </row>
    <row r="55" spans="1:7" x14ac:dyDescent="0.2">
      <c r="A55" t="s">
        <v>105</v>
      </c>
      <c r="B55">
        <v>15.7</v>
      </c>
      <c r="C55">
        <v>3.1532999999999999E-3</v>
      </c>
      <c r="D55">
        <f>C55/0.8</f>
        <v>3.9416249999999998E-3</v>
      </c>
      <c r="E55">
        <f>E54+0.45</f>
        <v>955.25000000000023</v>
      </c>
      <c r="F55">
        <f>B55*0.001</f>
        <v>1.5699999999999999E-2</v>
      </c>
      <c r="G55">
        <f>D55*($K$3/F55)</f>
        <v>2.5105891719745224E-6</v>
      </c>
    </row>
    <row r="56" spans="1:7" x14ac:dyDescent="0.2">
      <c r="A56" t="s">
        <v>104</v>
      </c>
      <c r="B56">
        <v>14.5</v>
      </c>
      <c r="C56">
        <v>8.2889426666666666E-4</v>
      </c>
      <c r="D56">
        <f>C56/0.8</f>
        <v>1.0361178333333334E-3</v>
      </c>
      <c r="E56">
        <f>E55+0.45</f>
        <v>955.70000000000027</v>
      </c>
      <c r="F56">
        <f>B56*0.001</f>
        <v>1.4500000000000001E-2</v>
      </c>
      <c r="G56">
        <f>D56*($K$3/F56)</f>
        <v>7.1456402298850581E-7</v>
      </c>
    </row>
    <row r="57" spans="1:7" x14ac:dyDescent="0.2">
      <c r="A57" t="s">
        <v>103</v>
      </c>
      <c r="B57">
        <v>14</v>
      </c>
      <c r="C57">
        <v>1.3965974333333333E-3</v>
      </c>
      <c r="D57">
        <f>C57/0.8</f>
        <v>1.7457467916666665E-3</v>
      </c>
      <c r="E57">
        <f>E56+0.45</f>
        <v>956.15000000000032</v>
      </c>
      <c r="F57">
        <f>B57*0.001</f>
        <v>1.4E-2</v>
      </c>
      <c r="G57">
        <f>D57*($K$3/F57)</f>
        <v>1.246961994047619E-6</v>
      </c>
    </row>
    <row r="58" spans="1:7" x14ac:dyDescent="0.2">
      <c r="A58" t="s">
        <v>102</v>
      </c>
      <c r="B58">
        <v>15</v>
      </c>
      <c r="C58">
        <v>2.3520999999999998E-3</v>
      </c>
      <c r="D58">
        <f>C58/0.8</f>
        <v>2.9401249999999996E-3</v>
      </c>
      <c r="E58">
        <f>E57+0.45</f>
        <v>956.60000000000036</v>
      </c>
      <c r="F58">
        <f>B58*0.001</f>
        <v>1.4999999999999999E-2</v>
      </c>
      <c r="G58">
        <f>D58*($K$3/F58)</f>
        <v>1.9600833333333334E-6</v>
      </c>
    </row>
    <row r="59" spans="1:7" x14ac:dyDescent="0.2">
      <c r="A59" t="s">
        <v>101</v>
      </c>
      <c r="B59">
        <v>13.8</v>
      </c>
      <c r="C59">
        <v>3.1148570000000004E-4</v>
      </c>
      <c r="D59">
        <f>C59/0.8</f>
        <v>3.8935712500000005E-4</v>
      </c>
      <c r="E59">
        <f>E58+0.45</f>
        <v>957.05000000000041</v>
      </c>
      <c r="F59">
        <f>B59*0.001</f>
        <v>1.3800000000000002E-2</v>
      </c>
      <c r="G59">
        <f>D59*($K$3/F59)</f>
        <v>2.8214284420289859E-7</v>
      </c>
    </row>
    <row r="61" spans="1:7" x14ac:dyDescent="0.2">
      <c r="A61" t="s">
        <v>100</v>
      </c>
      <c r="B61">
        <v>13.1</v>
      </c>
      <c r="C61">
        <v>3.8439799999999997E-5</v>
      </c>
      <c r="D61">
        <f>C61/0.8</f>
        <v>4.8049749999999992E-5</v>
      </c>
      <c r="E61">
        <f>1081</f>
        <v>1081</v>
      </c>
      <c r="F61">
        <f>B61*0.001</f>
        <v>1.3100000000000001E-2</v>
      </c>
      <c r="G61">
        <f>D61*($K$3/F61)</f>
        <v>3.6679198473282436E-8</v>
      </c>
    </row>
    <row r="62" spans="1:7" x14ac:dyDescent="0.2">
      <c r="A62" t="s">
        <v>99</v>
      </c>
      <c r="B62">
        <v>10.3</v>
      </c>
      <c r="C62">
        <v>-4.1846333333333331E-6</v>
      </c>
      <c r="D62">
        <f>C62/0.8</f>
        <v>-5.2307916666666658E-6</v>
      </c>
      <c r="E62">
        <f>E61+0.3</f>
        <v>1081.3</v>
      </c>
      <c r="F62">
        <f>B62*0.001</f>
        <v>1.03E-2</v>
      </c>
      <c r="G62">
        <f>D62*($K$3/F62)</f>
        <v>-5.0784385113268604E-9</v>
      </c>
    </row>
    <row r="63" spans="1:7" x14ac:dyDescent="0.2">
      <c r="A63" t="s">
        <v>98</v>
      </c>
      <c r="B63">
        <v>11.7</v>
      </c>
      <c r="C63">
        <v>-9.1073333333333317E-6</v>
      </c>
      <c r="D63">
        <f>C63/0.8</f>
        <v>-1.1384166666666663E-5</v>
      </c>
      <c r="E63">
        <f>E62+0.3</f>
        <v>1081.5999999999999</v>
      </c>
      <c r="F63">
        <f>B63*0.001</f>
        <v>1.17E-2</v>
      </c>
      <c r="G63">
        <f>D63*($K$3/F63)</f>
        <v>-9.7300569800569766E-9</v>
      </c>
    </row>
    <row r="64" spans="1:7" x14ac:dyDescent="0.2">
      <c r="A64" t="s">
        <v>97</v>
      </c>
      <c r="B64">
        <v>11.1</v>
      </c>
      <c r="C64">
        <v>-7.0856999999999998E-6</v>
      </c>
      <c r="D64">
        <f>C64/0.8</f>
        <v>-8.8571249999999987E-6</v>
      </c>
      <c r="E64">
        <f>E63+0.3</f>
        <v>1081.8999999999999</v>
      </c>
      <c r="F64">
        <f>B64*0.001</f>
        <v>1.11E-2</v>
      </c>
      <c r="G64">
        <f>D64*($K$3/F64)</f>
        <v>-7.9793918918918903E-9</v>
      </c>
    </row>
    <row r="65" spans="1:7" x14ac:dyDescent="0.2">
      <c r="A65" t="s">
        <v>96</v>
      </c>
      <c r="B65">
        <v>12</v>
      </c>
      <c r="C65">
        <v>-8.8906666666666658E-7</v>
      </c>
      <c r="D65">
        <f>C65/0.8</f>
        <v>-1.1113333333333333E-6</v>
      </c>
      <c r="E65">
        <f>E64+0.3</f>
        <v>1082.1999999999998</v>
      </c>
      <c r="F65">
        <f>B65*0.001</f>
        <v>1.2E-2</v>
      </c>
      <c r="G65">
        <f>D65*($K$3/F65)</f>
        <v>-9.2611111111111108E-10</v>
      </c>
    </row>
    <row r="66" spans="1:7" x14ac:dyDescent="0.2">
      <c r="A66" t="s">
        <v>95</v>
      </c>
      <c r="B66">
        <v>10.6</v>
      </c>
      <c r="C66">
        <v>-8.2156666666666666E-6</v>
      </c>
      <c r="D66">
        <f>C66/0.8</f>
        <v>-1.0269583333333332E-5</v>
      </c>
      <c r="E66">
        <f>E65+0.3</f>
        <v>1082.4999999999998</v>
      </c>
      <c r="F66">
        <f>B66*0.001</f>
        <v>1.06E-2</v>
      </c>
      <c r="G66">
        <f>D66*($K$3/F66)</f>
        <v>-9.6882861635220123E-9</v>
      </c>
    </row>
    <row r="67" spans="1:7" x14ac:dyDescent="0.2">
      <c r="A67" t="s">
        <v>94</v>
      </c>
      <c r="B67">
        <v>12.8</v>
      </c>
      <c r="C67">
        <v>2.2266266666666664E-5</v>
      </c>
      <c r="D67">
        <f>C67/0.8</f>
        <v>2.7832833333333329E-5</v>
      </c>
      <c r="E67">
        <f>E66+0.3</f>
        <v>1082.7999999999997</v>
      </c>
      <c r="F67">
        <f>B67*0.001</f>
        <v>1.2800000000000001E-2</v>
      </c>
      <c r="G67">
        <f>D67*($K$3/F67)</f>
        <v>2.1744401041666664E-8</v>
      </c>
    </row>
    <row r="68" spans="1:7" x14ac:dyDescent="0.2">
      <c r="A68" t="s">
        <v>93</v>
      </c>
      <c r="B68">
        <v>10.7</v>
      </c>
      <c r="C68">
        <v>-8.2873999999999994E-7</v>
      </c>
      <c r="D68">
        <f>C68/0.8</f>
        <v>-1.035925E-6</v>
      </c>
      <c r="E68">
        <f>E67+0.3</f>
        <v>1083.0999999999997</v>
      </c>
      <c r="F68">
        <f>B68*0.001</f>
        <v>1.0699999999999999E-2</v>
      </c>
      <c r="G68">
        <f>D68*($K$3/F68)</f>
        <v>-9.6815420560747671E-10</v>
      </c>
    </row>
    <row r="69" spans="1:7" x14ac:dyDescent="0.2">
      <c r="A69" t="s">
        <v>92</v>
      </c>
      <c r="B69">
        <v>11.7</v>
      </c>
      <c r="C69">
        <v>1.9666300000000002E-5</v>
      </c>
      <c r="D69">
        <f>C69/0.8</f>
        <v>2.4582875E-5</v>
      </c>
      <c r="E69">
        <f>E68+0.3</f>
        <v>1083.3999999999996</v>
      </c>
      <c r="F69">
        <f>B69*0.001</f>
        <v>1.17E-2</v>
      </c>
      <c r="G69">
        <f>D69*($K$3/F69)</f>
        <v>2.1011004273504272E-8</v>
      </c>
    </row>
    <row r="70" spans="1:7" x14ac:dyDescent="0.2">
      <c r="A70" t="s">
        <v>91</v>
      </c>
      <c r="B70">
        <v>11.5</v>
      </c>
      <c r="C70">
        <v>2.2516166666666663E-5</v>
      </c>
      <c r="D70">
        <f>C70/0.8</f>
        <v>2.8145208333333328E-5</v>
      </c>
      <c r="E70">
        <f>E69+0.3</f>
        <v>1083.6999999999996</v>
      </c>
      <c r="F70">
        <f>B70*0.001</f>
        <v>1.15E-2</v>
      </c>
      <c r="G70">
        <f>D70*($K$3/F70)</f>
        <v>2.4474094202898548E-8</v>
      </c>
    </row>
    <row r="71" spans="1:7" x14ac:dyDescent="0.2">
      <c r="A71" t="s">
        <v>90</v>
      </c>
      <c r="B71">
        <v>13.6</v>
      </c>
      <c r="C71">
        <v>7.6190036666666657E-4</v>
      </c>
      <c r="D71">
        <f>C71/0.8</f>
        <v>9.5237545833333319E-4</v>
      </c>
      <c r="E71">
        <f>E70+0.3</f>
        <v>1083.9999999999995</v>
      </c>
      <c r="F71">
        <f>B71*0.001</f>
        <v>1.3599999999999999E-2</v>
      </c>
      <c r="G71">
        <f>D71*($K$3/F71)</f>
        <v>7.0027607230392158E-7</v>
      </c>
    </row>
    <row r="72" spans="1:7" x14ac:dyDescent="0.2">
      <c r="A72" t="s">
        <v>89</v>
      </c>
      <c r="B72">
        <v>15</v>
      </c>
      <c r="C72">
        <v>4.0694666666666671E-3</v>
      </c>
      <c r="D72">
        <f>C72/0.8</f>
        <v>5.0868333333333338E-3</v>
      </c>
      <c r="E72">
        <f>E71+0.3</f>
        <v>1084.2999999999995</v>
      </c>
      <c r="F72">
        <f>B72*0.001</f>
        <v>1.4999999999999999E-2</v>
      </c>
      <c r="G72">
        <f>D72*($K$3/F72)</f>
        <v>3.3912222222222231E-6</v>
      </c>
    </row>
    <row r="73" spans="1:7" x14ac:dyDescent="0.2">
      <c r="A73" t="s">
        <v>88</v>
      </c>
      <c r="B73">
        <v>14.1</v>
      </c>
      <c r="C73">
        <v>3.0662333333333334E-3</v>
      </c>
      <c r="D73">
        <f>C73/0.8</f>
        <v>3.8327916666666666E-3</v>
      </c>
      <c r="E73">
        <f>E72+0.3</f>
        <v>1084.5999999999995</v>
      </c>
      <c r="F73">
        <f>B73*0.001</f>
        <v>1.41E-2</v>
      </c>
      <c r="G73">
        <f>D73*($K$3/F73)</f>
        <v>2.7182919621749413E-6</v>
      </c>
    </row>
    <row r="74" spans="1:7" x14ac:dyDescent="0.2">
      <c r="A74" t="s">
        <v>87</v>
      </c>
      <c r="B74">
        <v>14.1</v>
      </c>
      <c r="C74">
        <v>3.2536000000000002E-3</v>
      </c>
      <c r="D74">
        <f>C74/0.8</f>
        <v>4.0670000000000003E-3</v>
      </c>
      <c r="E74">
        <f>E73+0.3</f>
        <v>1084.8999999999994</v>
      </c>
      <c r="F74">
        <f>B74*0.001</f>
        <v>1.41E-2</v>
      </c>
      <c r="G74">
        <f>D74*($K$3/F74)</f>
        <v>2.8843971631205678E-6</v>
      </c>
    </row>
    <row r="75" spans="1:7" x14ac:dyDescent="0.2">
      <c r="A75" t="s">
        <v>86</v>
      </c>
      <c r="B75">
        <v>14.3</v>
      </c>
      <c r="C75">
        <v>2.2135666666666669E-3</v>
      </c>
      <c r="D75">
        <f>C75/0.8</f>
        <v>2.7669583333333335E-3</v>
      </c>
      <c r="E75">
        <f>E74+0.3</f>
        <v>1085.1999999999994</v>
      </c>
      <c r="F75">
        <f>B75*0.001</f>
        <v>1.43E-2</v>
      </c>
      <c r="G75">
        <f>D75*($K$3/F75)</f>
        <v>1.9349358974358975E-6</v>
      </c>
    </row>
    <row r="76" spans="1:7" x14ac:dyDescent="0.2">
      <c r="A76" t="s">
        <v>85</v>
      </c>
      <c r="B76">
        <v>15.6</v>
      </c>
      <c r="C76">
        <v>5.5889666666666671E-3</v>
      </c>
      <c r="D76">
        <f>C76/0.8</f>
        <v>6.9862083333333339E-3</v>
      </c>
      <c r="E76">
        <f>E75+0.3</f>
        <v>1085.4999999999993</v>
      </c>
      <c r="F76">
        <f>B76*0.001</f>
        <v>1.5599999999999999E-2</v>
      </c>
      <c r="G76">
        <f>D76*($K$3/F76)</f>
        <v>4.4783386752136765E-6</v>
      </c>
    </row>
    <row r="77" spans="1:7" x14ac:dyDescent="0.2">
      <c r="A77" t="s">
        <v>84</v>
      </c>
      <c r="B77">
        <v>13.8</v>
      </c>
      <c r="C77">
        <v>2.6228333333333334E-3</v>
      </c>
      <c r="D77">
        <f>C77/0.8</f>
        <v>3.2785416666666666E-3</v>
      </c>
      <c r="E77">
        <f>E76+0.3</f>
        <v>1085.7999999999993</v>
      </c>
      <c r="F77">
        <f>B77*0.001</f>
        <v>1.3800000000000002E-2</v>
      </c>
      <c r="G77">
        <f>D77*($K$3/F77)</f>
        <v>2.3757548309178746E-6</v>
      </c>
    </row>
    <row r="78" spans="1:7" x14ac:dyDescent="0.2">
      <c r="A78" t="s">
        <v>83</v>
      </c>
      <c r="B78">
        <v>13.6</v>
      </c>
      <c r="C78">
        <v>4.249266666666667E-3</v>
      </c>
      <c r="D78">
        <f>C78/0.8</f>
        <v>5.3115833333333331E-3</v>
      </c>
      <c r="E78">
        <f>E77+0.3</f>
        <v>1086.0999999999992</v>
      </c>
      <c r="F78">
        <f>B78*0.001</f>
        <v>1.3599999999999999E-2</v>
      </c>
      <c r="G78">
        <f>D78*($K$3/F78)</f>
        <v>3.9055759803921568E-6</v>
      </c>
    </row>
    <row r="79" spans="1:7" x14ac:dyDescent="0.2">
      <c r="A79" t="s">
        <v>82</v>
      </c>
      <c r="B79">
        <v>11.5</v>
      </c>
      <c r="C79">
        <v>1.3932333333333332E-3</v>
      </c>
      <c r="D79">
        <f>C79/0.8</f>
        <v>1.7415416666666664E-3</v>
      </c>
      <c r="E79">
        <f>E78+0.3</f>
        <v>1086.3999999999992</v>
      </c>
      <c r="F79">
        <f>B79*0.001</f>
        <v>1.15E-2</v>
      </c>
      <c r="G79">
        <f>D79*($K$3/F79)</f>
        <v>1.5143840579710144E-6</v>
      </c>
    </row>
    <row r="80" spans="1:7" x14ac:dyDescent="0.2">
      <c r="A80" t="s">
        <v>81</v>
      </c>
      <c r="B80">
        <v>9.4</v>
      </c>
      <c r="C80">
        <v>1.419154E-4</v>
      </c>
      <c r="D80">
        <f>C80/0.8</f>
        <v>1.7739424999999999E-4</v>
      </c>
      <c r="E80">
        <f>E79+0.3</f>
        <v>1086.6999999999991</v>
      </c>
      <c r="F80">
        <f>B80*0.001</f>
        <v>9.4000000000000004E-3</v>
      </c>
      <c r="G80">
        <f>D80*($K$3/F80)</f>
        <v>1.8871728723404255E-7</v>
      </c>
    </row>
    <row r="82" spans="1:7" x14ac:dyDescent="0.2">
      <c r="A82" t="s">
        <v>80</v>
      </c>
      <c r="B82">
        <v>12.9</v>
      </c>
      <c r="C82">
        <v>1.4282266666666669E-5</v>
      </c>
      <c r="D82">
        <f>C82/0.8</f>
        <v>1.7852833333333336E-5</v>
      </c>
      <c r="E82">
        <v>1031</v>
      </c>
      <c r="F82">
        <f>B82*0.001</f>
        <v>1.29E-2</v>
      </c>
      <c r="G82">
        <f>D82*($K$3/F82)</f>
        <v>1.3839405684754526E-8</v>
      </c>
    </row>
    <row r="83" spans="1:7" x14ac:dyDescent="0.2">
      <c r="A83" t="s">
        <v>79</v>
      </c>
      <c r="B83">
        <v>12.4</v>
      </c>
      <c r="C83">
        <v>2.1115766666666665E-5</v>
      </c>
      <c r="D83">
        <f>C83/0.8</f>
        <v>2.6394708333333332E-5</v>
      </c>
      <c r="E83">
        <f>E82+0.25</f>
        <v>1031.25</v>
      </c>
      <c r="F83">
        <f>B83*0.001</f>
        <v>1.2400000000000001E-2</v>
      </c>
      <c r="G83">
        <f>D83*($K$3/F83)</f>
        <v>2.1286055107526879E-8</v>
      </c>
    </row>
    <row r="84" spans="1:7" x14ac:dyDescent="0.2">
      <c r="A84" t="s">
        <v>78</v>
      </c>
      <c r="B84">
        <v>12.9</v>
      </c>
      <c r="C84">
        <v>1.79255E-5</v>
      </c>
      <c r="D84">
        <f>C84/0.8</f>
        <v>2.2406874999999999E-5</v>
      </c>
      <c r="E84">
        <f>E83+0.25</f>
        <v>1031.5</v>
      </c>
      <c r="F84">
        <f>B84*0.001</f>
        <v>1.29E-2</v>
      </c>
      <c r="G84">
        <f>D84*($K$3/F84)</f>
        <v>1.736967054263566E-8</v>
      </c>
    </row>
    <row r="85" spans="1:7" x14ac:dyDescent="0.2">
      <c r="A85" t="s">
        <v>77</v>
      </c>
      <c r="B85">
        <v>12.7</v>
      </c>
      <c r="C85">
        <v>4.1952466666666669E-5</v>
      </c>
      <c r="D85">
        <f>C85/0.8</f>
        <v>5.2440583333333331E-5</v>
      </c>
      <c r="E85">
        <f>E84+0.25</f>
        <v>1031.75</v>
      </c>
      <c r="F85">
        <f>B85*0.001</f>
        <v>1.2699999999999999E-2</v>
      </c>
      <c r="G85">
        <f>D85*($K$3/F85)</f>
        <v>4.1291797900262471E-8</v>
      </c>
    </row>
    <row r="86" spans="1:7" x14ac:dyDescent="0.2">
      <c r="A86" t="s">
        <v>76</v>
      </c>
      <c r="B86">
        <v>15</v>
      </c>
      <c r="C86">
        <v>1.9106190000000003E-4</v>
      </c>
      <c r="D86">
        <f>C86/0.8</f>
        <v>2.3882737500000001E-4</v>
      </c>
      <c r="E86">
        <f>E85+0.29</f>
        <v>1032.04</v>
      </c>
      <c r="F86">
        <f>B86*0.001</f>
        <v>1.4999999999999999E-2</v>
      </c>
      <c r="G86">
        <f>D86*($K$3/F86)</f>
        <v>1.5921825000000002E-7</v>
      </c>
    </row>
    <row r="87" spans="1:7" x14ac:dyDescent="0.2">
      <c r="A87" t="s">
        <v>75</v>
      </c>
      <c r="B87">
        <v>14</v>
      </c>
      <c r="C87">
        <v>4.8141633333333333E-5</v>
      </c>
      <c r="D87">
        <f>C87/0.8</f>
        <v>6.0177041666666662E-5</v>
      </c>
      <c r="E87">
        <f>E86+0.25</f>
        <v>1032.29</v>
      </c>
      <c r="F87">
        <f>B87*0.001</f>
        <v>1.4E-2</v>
      </c>
      <c r="G87">
        <f>D87*($K$3/F87)</f>
        <v>4.2983601190476188E-8</v>
      </c>
    </row>
    <row r="88" spans="1:7" x14ac:dyDescent="0.2">
      <c r="A88" t="s">
        <v>74</v>
      </c>
      <c r="B88">
        <v>13.9</v>
      </c>
      <c r="C88">
        <v>4.7813866666666666E-5</v>
      </c>
      <c r="D88">
        <f>C88/0.8</f>
        <v>5.9767333333333333E-5</v>
      </c>
      <c r="E88">
        <f>E87+0.25</f>
        <v>1032.54</v>
      </c>
      <c r="F88">
        <f>B88*0.001</f>
        <v>1.3900000000000001E-2</v>
      </c>
      <c r="G88">
        <f>D88*($K$3/F88)</f>
        <v>4.2998081534772182E-8</v>
      </c>
    </row>
    <row r="89" spans="1:7" x14ac:dyDescent="0.2">
      <c r="A89" t="s">
        <v>73</v>
      </c>
      <c r="B89">
        <v>14.7</v>
      </c>
      <c r="C89">
        <v>4.5479966666666672E-5</v>
      </c>
      <c r="D89">
        <f>C89/0.8</f>
        <v>5.6849958333333334E-5</v>
      </c>
      <c r="E89">
        <f>E88+0.25</f>
        <v>1032.79</v>
      </c>
      <c r="F89">
        <f>B89*0.001</f>
        <v>1.47E-2</v>
      </c>
      <c r="G89">
        <f>D89*($K$3/F89)</f>
        <v>3.8673441043083904E-8</v>
      </c>
    </row>
    <row r="90" spans="1:7" x14ac:dyDescent="0.2">
      <c r="A90" t="s">
        <v>72</v>
      </c>
      <c r="B90">
        <v>12.8</v>
      </c>
      <c r="C90">
        <v>3.7091266666666668E-5</v>
      </c>
      <c r="D90">
        <f>C90/0.8</f>
        <v>4.6364083333333335E-5</v>
      </c>
      <c r="E90">
        <f>E89+0.25</f>
        <v>1033.04</v>
      </c>
      <c r="F90">
        <f>B90*0.001</f>
        <v>1.2800000000000001E-2</v>
      </c>
      <c r="G90">
        <f>D90*($K$3/F90)</f>
        <v>3.6221940104166668E-8</v>
      </c>
    </row>
    <row r="91" spans="1:7" x14ac:dyDescent="0.2">
      <c r="A91" t="s">
        <v>71</v>
      </c>
      <c r="B91">
        <v>13.4</v>
      </c>
      <c r="C91">
        <v>4.381206666666666E-5</v>
      </c>
      <c r="D91">
        <f>C91/0.8</f>
        <v>5.4765083333333325E-5</v>
      </c>
      <c r="E91">
        <f>E90+0.25</f>
        <v>1033.29</v>
      </c>
      <c r="F91">
        <f>B91*0.001</f>
        <v>1.34E-2</v>
      </c>
      <c r="G91">
        <f>D91*($K$3/F91)</f>
        <v>4.0869465174129347E-8</v>
      </c>
    </row>
    <row r="92" spans="1:7" x14ac:dyDescent="0.2">
      <c r="A92" t="s">
        <v>70</v>
      </c>
      <c r="B92">
        <v>14.3</v>
      </c>
      <c r="C92">
        <v>5.248796666666667E-5</v>
      </c>
      <c r="D92">
        <f>C92/0.8</f>
        <v>6.5609958333333332E-5</v>
      </c>
      <c r="E92">
        <f>E91+0.25</f>
        <v>1033.54</v>
      </c>
      <c r="F92">
        <f>B92*0.001</f>
        <v>1.43E-2</v>
      </c>
      <c r="G92">
        <f>D92*($K$3/F92)</f>
        <v>4.5881089743589741E-8</v>
      </c>
    </row>
    <row r="93" spans="1:7" x14ac:dyDescent="0.2">
      <c r="A93" t="s">
        <v>69</v>
      </c>
      <c r="B93">
        <v>13.4</v>
      </c>
      <c r="C93">
        <v>5.0234733333333335E-5</v>
      </c>
      <c r="D93">
        <f>C93/0.8</f>
        <v>6.2793416666666671E-5</v>
      </c>
      <c r="E93">
        <f>E92+0.25</f>
        <v>1033.79</v>
      </c>
      <c r="F93">
        <f>B93*0.001</f>
        <v>1.34E-2</v>
      </c>
      <c r="G93">
        <f>D93*($K$3/F93)</f>
        <v>4.6860758706467665E-8</v>
      </c>
    </row>
    <row r="94" spans="1:7" x14ac:dyDescent="0.2">
      <c r="A94" t="s">
        <v>68</v>
      </c>
      <c r="B94">
        <v>13.5</v>
      </c>
      <c r="C94">
        <v>5.7493900000000002E-5</v>
      </c>
      <c r="D94">
        <f>C94/0.8</f>
        <v>7.1867375000000001E-5</v>
      </c>
      <c r="E94">
        <f>E93+0.25</f>
        <v>1034.04</v>
      </c>
      <c r="F94">
        <f>B94*0.001</f>
        <v>1.35E-2</v>
      </c>
      <c r="G94">
        <f>D94*($K$3/F94)</f>
        <v>5.3235092592592597E-8</v>
      </c>
    </row>
    <row r="95" spans="1:7" x14ac:dyDescent="0.2">
      <c r="A95" t="s">
        <v>67</v>
      </c>
      <c r="B95">
        <v>14.8</v>
      </c>
      <c r="C95">
        <v>6.7171833333333326E-5</v>
      </c>
      <c r="D95">
        <f>C95/0.8</f>
        <v>8.3964791666666654E-5</v>
      </c>
      <c r="E95">
        <f>E94+0.25</f>
        <v>1034.29</v>
      </c>
      <c r="F95">
        <f>B95*0.001</f>
        <v>1.4800000000000001E-2</v>
      </c>
      <c r="G95">
        <f>D95*($K$3/F95)</f>
        <v>5.6732967342342337E-8</v>
      </c>
    </row>
    <row r="96" spans="1:7" x14ac:dyDescent="0.2">
      <c r="A96" t="s">
        <v>66</v>
      </c>
      <c r="B96">
        <v>13.6</v>
      </c>
      <c r="C96">
        <v>5.07777E-5</v>
      </c>
      <c r="D96">
        <f>C96/0.8</f>
        <v>6.3472124999999993E-5</v>
      </c>
      <c r="E96">
        <f>E95+0.25</f>
        <v>1034.54</v>
      </c>
      <c r="F96">
        <f>B96*0.001</f>
        <v>1.3599999999999999E-2</v>
      </c>
      <c r="G96">
        <f>D96*($K$3/F96)</f>
        <v>4.6670680147058822E-8</v>
      </c>
    </row>
    <row r="97" spans="1:7" x14ac:dyDescent="0.2">
      <c r="A97" t="s">
        <v>65</v>
      </c>
      <c r="B97">
        <v>14.2</v>
      </c>
      <c r="C97">
        <v>6.4313933333333328E-5</v>
      </c>
      <c r="D97">
        <f>C97/0.8</f>
        <v>8.0392416666666649E-5</v>
      </c>
      <c r="E97">
        <f>E96+0.25</f>
        <v>1034.79</v>
      </c>
      <c r="F97">
        <f>B97*0.001</f>
        <v>1.4199999999999999E-2</v>
      </c>
      <c r="G97">
        <f>D97*($K$3/F97)</f>
        <v>5.6614377934272303E-8</v>
      </c>
    </row>
    <row r="98" spans="1:7" x14ac:dyDescent="0.2">
      <c r="A98" t="s">
        <v>64</v>
      </c>
      <c r="B98">
        <v>14.3</v>
      </c>
      <c r="C98">
        <v>5.1675866666666671E-5</v>
      </c>
      <c r="D98">
        <f>C98/0.8</f>
        <v>6.459483333333334E-5</v>
      </c>
      <c r="E98">
        <f>E97+0.25</f>
        <v>1035.04</v>
      </c>
      <c r="F98">
        <f>B98*0.001</f>
        <v>1.43E-2</v>
      </c>
      <c r="G98">
        <f>D98*($K$3/F98)</f>
        <v>4.5171212121212125E-8</v>
      </c>
    </row>
    <row r="99" spans="1:7" x14ac:dyDescent="0.2">
      <c r="A99" t="s">
        <v>63</v>
      </c>
      <c r="B99">
        <v>13.3</v>
      </c>
      <c r="C99">
        <v>4.85463E-5</v>
      </c>
      <c r="D99">
        <f>C99/0.8</f>
        <v>6.0682875E-5</v>
      </c>
      <c r="E99">
        <f>E98+0.25</f>
        <v>1035.29</v>
      </c>
      <c r="F99">
        <f>B99*0.001</f>
        <v>1.3300000000000001E-2</v>
      </c>
      <c r="G99">
        <f>D99*($K$3/F99)</f>
        <v>4.562622180451128E-8</v>
      </c>
    </row>
    <row r="100" spans="1:7" x14ac:dyDescent="0.2">
      <c r="A100" t="s">
        <v>62</v>
      </c>
      <c r="B100">
        <v>14.2</v>
      </c>
      <c r="C100">
        <v>8.2345933333333347E-5</v>
      </c>
      <c r="D100">
        <f>C100/0.8</f>
        <v>1.0293241666666667E-4</v>
      </c>
      <c r="E100">
        <f>E99+0.25</f>
        <v>1035.54</v>
      </c>
      <c r="F100">
        <f>B100*0.001</f>
        <v>1.4199999999999999E-2</v>
      </c>
      <c r="G100">
        <f>D100*($K$3/F100)</f>
        <v>7.2487617370892044E-8</v>
      </c>
    </row>
    <row r="101" spans="1:7" x14ac:dyDescent="0.2">
      <c r="A101" t="s">
        <v>61</v>
      </c>
      <c r="B101">
        <v>15.2</v>
      </c>
      <c r="C101">
        <v>6.7398400000000008E-5</v>
      </c>
      <c r="D101">
        <f>C101/0.8</f>
        <v>8.4248000000000011E-5</v>
      </c>
      <c r="E101">
        <f>E100+0.25</f>
        <v>1035.79</v>
      </c>
      <c r="F101">
        <f>B101*0.001</f>
        <v>1.52E-2</v>
      </c>
      <c r="G101">
        <f>D101*($K$3/F101)</f>
        <v>5.5426315789473697E-8</v>
      </c>
    </row>
    <row r="102" spans="1:7" x14ac:dyDescent="0.2">
      <c r="A102" t="s">
        <v>60</v>
      </c>
      <c r="B102">
        <v>14</v>
      </c>
      <c r="C102">
        <v>4.9999633333333328E-5</v>
      </c>
      <c r="D102">
        <f>C102/0.8</f>
        <v>6.2499541666666652E-5</v>
      </c>
      <c r="E102">
        <f>E101+0.25</f>
        <v>1036.04</v>
      </c>
      <c r="F102">
        <f>B102*0.001</f>
        <v>1.4E-2</v>
      </c>
      <c r="G102">
        <f>D102*($K$3/F102)</f>
        <v>4.464252976190475E-8</v>
      </c>
    </row>
    <row r="103" spans="1:7" x14ac:dyDescent="0.2">
      <c r="A103" t="s">
        <v>59</v>
      </c>
      <c r="B103">
        <v>14.9</v>
      </c>
      <c r="C103">
        <v>9.6297833333333332E-5</v>
      </c>
      <c r="D103">
        <f>C103/0.8</f>
        <v>1.2037229166666665E-4</v>
      </c>
      <c r="E103">
        <f>E102+0.25</f>
        <v>1036.29</v>
      </c>
      <c r="F103">
        <f>B103*0.001</f>
        <v>1.49E-2</v>
      </c>
      <c r="G103">
        <f>D103*($K$3/F103)</f>
        <v>8.0786772930648772E-8</v>
      </c>
    </row>
    <row r="104" spans="1:7" x14ac:dyDescent="0.2">
      <c r="A104" t="s">
        <v>58</v>
      </c>
      <c r="B104">
        <v>14.5</v>
      </c>
      <c r="C104">
        <v>7.2959666666666672E-5</v>
      </c>
      <c r="D104">
        <f>C104/0.8</f>
        <v>9.119958333333333E-5</v>
      </c>
      <c r="E104">
        <f>E103+0.25</f>
        <v>1036.54</v>
      </c>
      <c r="F104">
        <f>B104*0.001</f>
        <v>1.4500000000000001E-2</v>
      </c>
      <c r="G104">
        <f>D104*($K$3/F104)</f>
        <v>6.2896264367816091E-8</v>
      </c>
    </row>
    <row r="105" spans="1:7" x14ac:dyDescent="0.2">
      <c r="A105" t="s">
        <v>57</v>
      </c>
      <c r="B105">
        <v>15.1</v>
      </c>
      <c r="C105">
        <v>7.0462266666666671E-5</v>
      </c>
      <c r="D105">
        <f>C105/0.8</f>
        <v>8.8077833333333332E-5</v>
      </c>
      <c r="E105">
        <f>E104+0.25</f>
        <v>1036.79</v>
      </c>
      <c r="F105">
        <f>B105*0.001</f>
        <v>1.5100000000000001E-2</v>
      </c>
      <c r="G105">
        <f>D105*($K$3/F105)</f>
        <v>5.8329690949227374E-8</v>
      </c>
    </row>
    <row r="106" spans="1:7" x14ac:dyDescent="0.2">
      <c r="A106" t="s">
        <v>56</v>
      </c>
      <c r="B106">
        <v>14.1</v>
      </c>
      <c r="C106">
        <v>7.4213200000000003E-5</v>
      </c>
      <c r="D106">
        <f>C106/0.8</f>
        <v>9.2766499999999993E-5</v>
      </c>
      <c r="E106">
        <f>E105+0.25</f>
        <v>1037.04</v>
      </c>
      <c r="F106">
        <f>B106*0.001</f>
        <v>1.41E-2</v>
      </c>
      <c r="G106">
        <f>D106*($K$3/F106)</f>
        <v>6.57918439716312E-8</v>
      </c>
    </row>
    <row r="107" spans="1:7" x14ac:dyDescent="0.2">
      <c r="A107" t="s">
        <v>55</v>
      </c>
      <c r="B107">
        <v>14.1</v>
      </c>
      <c r="C107">
        <v>8.4908366666666668E-5</v>
      </c>
      <c r="D107">
        <f>C107/0.8</f>
        <v>1.0613545833333334E-4</v>
      </c>
      <c r="E107">
        <f>E106+0.25</f>
        <v>1037.29</v>
      </c>
      <c r="F107">
        <f>B107*0.001</f>
        <v>1.41E-2</v>
      </c>
      <c r="G107">
        <f>D107*($K$3/F107)</f>
        <v>7.5273374704491737E-8</v>
      </c>
    </row>
    <row r="108" spans="1:7" x14ac:dyDescent="0.2">
      <c r="A108" t="s">
        <v>54</v>
      </c>
      <c r="B108">
        <v>14.3</v>
      </c>
      <c r="C108">
        <v>9.2443099999999989E-5</v>
      </c>
      <c r="D108">
        <f>C108/0.8</f>
        <v>1.1555387499999998E-4</v>
      </c>
      <c r="E108">
        <f>E107+0.25</f>
        <v>1037.54</v>
      </c>
      <c r="F108">
        <f>B108*0.001</f>
        <v>1.43E-2</v>
      </c>
      <c r="G108">
        <f>D108*($K$3/F108)</f>
        <v>8.0806905594405586E-8</v>
      </c>
    </row>
    <row r="109" spans="1:7" x14ac:dyDescent="0.2">
      <c r="A109" t="s">
        <v>53</v>
      </c>
      <c r="B109">
        <v>13.9</v>
      </c>
      <c r="C109">
        <v>7.3062100000000006E-5</v>
      </c>
      <c r="D109">
        <f>C109/0.8</f>
        <v>9.1327624999999998E-5</v>
      </c>
      <c r="E109">
        <f>E108+0.25</f>
        <v>1037.79</v>
      </c>
      <c r="F109">
        <f>B109*0.001</f>
        <v>1.3900000000000001E-2</v>
      </c>
      <c r="G109">
        <f>D109*($K$3/F109)</f>
        <v>6.5703327338129502E-8</v>
      </c>
    </row>
    <row r="110" spans="1:7" x14ac:dyDescent="0.2">
      <c r="A110" t="s">
        <v>52</v>
      </c>
      <c r="B110">
        <v>13.7</v>
      </c>
      <c r="C110">
        <v>7.777016666666667E-5</v>
      </c>
      <c r="D110">
        <f>C110/0.8</f>
        <v>9.721270833333333E-5</v>
      </c>
      <c r="E110">
        <f>E109+0.25</f>
        <v>1038.04</v>
      </c>
      <c r="F110">
        <f>B110*0.001</f>
        <v>1.37E-2</v>
      </c>
      <c r="G110">
        <f>D110*($K$3/F110)</f>
        <v>7.0958181265206811E-8</v>
      </c>
    </row>
    <row r="112" spans="1:7" x14ac:dyDescent="0.2">
      <c r="A112" t="s">
        <v>51</v>
      </c>
      <c r="B112">
        <v>15.9</v>
      </c>
      <c r="C112">
        <v>1.075546E-4</v>
      </c>
      <c r="D112">
        <f>C112/0.8</f>
        <v>1.3444324999999999E-4</v>
      </c>
      <c r="E112">
        <v>1487.2</v>
      </c>
      <c r="F112">
        <f>B112*0.001</f>
        <v>1.5900000000000001E-2</v>
      </c>
      <c r="G112">
        <f>D112*($K$3/F112)</f>
        <v>8.455550314465408E-8</v>
      </c>
    </row>
    <row r="113" spans="1:7" x14ac:dyDescent="0.2">
      <c r="A113" t="s">
        <v>50</v>
      </c>
      <c r="B113">
        <v>12.8</v>
      </c>
      <c r="C113">
        <v>3.4490433333333331E-5</v>
      </c>
      <c r="D113">
        <f>C113/0.8</f>
        <v>4.3113041666666664E-5</v>
      </c>
      <c r="E113">
        <v>1487.42</v>
      </c>
      <c r="F113">
        <f>B113*0.001</f>
        <v>1.2800000000000001E-2</v>
      </c>
      <c r="G113">
        <f>D113*($K$3/F113)</f>
        <v>3.3682063802083331E-8</v>
      </c>
    </row>
    <row r="114" spans="1:7" x14ac:dyDescent="0.2">
      <c r="A114" t="s">
        <v>49</v>
      </c>
      <c r="B114">
        <v>15.3</v>
      </c>
      <c r="C114">
        <v>5.564033333333333E-5</v>
      </c>
      <c r="D114">
        <f>C114/0.8</f>
        <v>6.9550416666666661E-5</v>
      </c>
      <c r="E114">
        <v>1487.54</v>
      </c>
      <c r="F114">
        <f>B114*0.001</f>
        <v>1.5300000000000001E-2</v>
      </c>
      <c r="G114">
        <f>D114*($K$3/F114)</f>
        <v>4.5457788671023955E-8</v>
      </c>
    </row>
    <row r="115" spans="1:7" x14ac:dyDescent="0.2">
      <c r="A115" t="s">
        <v>48</v>
      </c>
      <c r="B115">
        <v>15.6</v>
      </c>
      <c r="C115">
        <v>5.4074333333333338E-5</v>
      </c>
      <c r="D115">
        <f>C115/0.8</f>
        <v>6.7592916666666671E-5</v>
      </c>
      <c r="E115">
        <v>1487.6599999999999</v>
      </c>
      <c r="F115">
        <f>B115*0.001</f>
        <v>1.5599999999999999E-2</v>
      </c>
      <c r="G115">
        <f>D115*($K$3/F115)</f>
        <v>4.3328792735042748E-8</v>
      </c>
    </row>
    <row r="116" spans="1:7" x14ac:dyDescent="0.2">
      <c r="A116" t="s">
        <v>47</v>
      </c>
      <c r="B116">
        <v>16.100000000000001</v>
      </c>
      <c r="C116">
        <v>4.9189166666666673E-5</v>
      </c>
      <c r="D116">
        <f>C116/0.8</f>
        <v>6.1486458333333337E-5</v>
      </c>
      <c r="E116">
        <v>1487.6599999999999</v>
      </c>
      <c r="F116">
        <f>B116*0.001</f>
        <v>1.6100000000000003E-2</v>
      </c>
      <c r="G116">
        <f>D116*($K$3/F116)</f>
        <v>3.8190346790890264E-8</v>
      </c>
    </row>
    <row r="117" spans="1:7" x14ac:dyDescent="0.2">
      <c r="A117" t="s">
        <v>46</v>
      </c>
      <c r="B117">
        <v>15.3</v>
      </c>
      <c r="C117">
        <v>4.6248466666666663E-5</v>
      </c>
      <c r="D117">
        <f>C117/0.8</f>
        <v>5.7810583333333328E-5</v>
      </c>
      <c r="E117">
        <v>1487.6599999999999</v>
      </c>
      <c r="F117">
        <f>B117*0.001</f>
        <v>1.5300000000000001E-2</v>
      </c>
      <c r="G117">
        <f>D117*($K$3/F117)</f>
        <v>3.7784694989106749E-8</v>
      </c>
    </row>
    <row r="118" spans="1:7" x14ac:dyDescent="0.2">
      <c r="A118" t="s">
        <v>45</v>
      </c>
      <c r="B118">
        <v>14.4</v>
      </c>
      <c r="C118">
        <v>4.3254100000000003E-5</v>
      </c>
      <c r="D118">
        <f>C118/0.8</f>
        <v>5.4067624999999999E-5</v>
      </c>
      <c r="E118">
        <v>1487.7799999999997</v>
      </c>
      <c r="F118">
        <f>B118*0.001</f>
        <v>1.4400000000000001E-2</v>
      </c>
      <c r="G118">
        <f>D118*($K$3/F118)</f>
        <v>3.7546961805555553E-8</v>
      </c>
    </row>
    <row r="119" spans="1:7" x14ac:dyDescent="0.2">
      <c r="A119" t="s">
        <v>44</v>
      </c>
      <c r="B119">
        <v>14.5</v>
      </c>
      <c r="C119">
        <v>4.7862800000000005E-5</v>
      </c>
      <c r="D119">
        <f>C119/0.8</f>
        <v>5.9828500000000005E-5</v>
      </c>
      <c r="E119">
        <v>1487.8999999999996</v>
      </c>
      <c r="F119">
        <f>B119*0.001</f>
        <v>1.4500000000000001E-2</v>
      </c>
      <c r="G119">
        <f>D119*($K$3/F119)</f>
        <v>4.1261034482758625E-8</v>
      </c>
    </row>
    <row r="120" spans="1:7" x14ac:dyDescent="0.2">
      <c r="A120" t="s">
        <v>43</v>
      </c>
      <c r="B120">
        <v>15.3</v>
      </c>
      <c r="C120">
        <v>5.6896299999999993E-5</v>
      </c>
      <c r="D120">
        <f>C120/0.8</f>
        <v>7.1120374999999989E-5</v>
      </c>
      <c r="E120">
        <v>1488.0199999999995</v>
      </c>
      <c r="F120">
        <f>B120*0.001</f>
        <v>1.5300000000000001E-2</v>
      </c>
      <c r="G120">
        <f>D120*($K$3/F120)</f>
        <v>4.6483905228758162E-8</v>
      </c>
    </row>
    <row r="121" spans="1:7" x14ac:dyDescent="0.2">
      <c r="A121" t="s">
        <v>42</v>
      </c>
      <c r="B121">
        <v>15.4</v>
      </c>
      <c r="C121">
        <v>7.0892066666666679E-5</v>
      </c>
      <c r="D121">
        <f>C121/0.8</f>
        <v>8.8615083333333348E-5</v>
      </c>
      <c r="E121">
        <v>1488.2499999999995</v>
      </c>
      <c r="F121">
        <f>B121*0.001</f>
        <v>1.54E-2</v>
      </c>
      <c r="G121">
        <f>D121*($K$3/F121)</f>
        <v>5.7542261904761916E-8</v>
      </c>
    </row>
    <row r="122" spans="1:7" x14ac:dyDescent="0.2">
      <c r="A122" t="s">
        <v>41</v>
      </c>
      <c r="B122">
        <v>15.3</v>
      </c>
      <c r="C122">
        <v>5.6516933333333334E-5</v>
      </c>
      <c r="D122">
        <f>C122/0.8</f>
        <v>7.0646166666666661E-5</v>
      </c>
      <c r="E122">
        <v>1488.3699999999994</v>
      </c>
      <c r="F122">
        <f>B122*0.001</f>
        <v>1.5300000000000001E-2</v>
      </c>
      <c r="G122">
        <f>D122*($K$3/F122)</f>
        <v>4.6173965141612195E-8</v>
      </c>
    </row>
    <row r="123" spans="1:7" x14ac:dyDescent="0.2">
      <c r="A123" t="s">
        <v>40</v>
      </c>
      <c r="B123">
        <v>14.2</v>
      </c>
      <c r="C123">
        <v>6.9980933333333326E-5</v>
      </c>
      <c r="D123">
        <f>C123/0.8</f>
        <v>8.7476166666666647E-5</v>
      </c>
      <c r="E123">
        <v>1488.4899999999993</v>
      </c>
      <c r="F123">
        <f>B123*0.001</f>
        <v>1.4199999999999999E-2</v>
      </c>
      <c r="G123">
        <f>D123*($K$3/F123)</f>
        <v>6.1602934272300471E-8</v>
      </c>
    </row>
    <row r="124" spans="1:7" x14ac:dyDescent="0.2">
      <c r="A124" t="s">
        <v>39</v>
      </c>
      <c r="B124">
        <v>13.3</v>
      </c>
      <c r="C124">
        <v>7.0491899999999995E-5</v>
      </c>
      <c r="D124">
        <f>C124/0.8</f>
        <v>8.811487499999999E-5</v>
      </c>
      <c r="E124">
        <v>1488.6099999999992</v>
      </c>
      <c r="F124">
        <f>B124*0.001</f>
        <v>1.3300000000000001E-2</v>
      </c>
      <c r="G124">
        <f>D124*($K$3/F124)</f>
        <v>6.625178571428571E-8</v>
      </c>
    </row>
    <row r="125" spans="1:7" x14ac:dyDescent="0.2">
      <c r="A125" t="s">
        <v>38</v>
      </c>
      <c r="B125">
        <v>15.4</v>
      </c>
      <c r="C125">
        <v>7.4674433333333338E-5</v>
      </c>
      <c r="D125">
        <f>C125/0.8</f>
        <v>9.3343041666666662E-5</v>
      </c>
      <c r="E125">
        <v>1488.7299999999991</v>
      </c>
      <c r="F125">
        <f>B125*0.001</f>
        <v>1.54E-2</v>
      </c>
      <c r="G125">
        <f>D125*($K$3/F125)</f>
        <v>6.0612364718614716E-8</v>
      </c>
    </row>
    <row r="126" spans="1:7" x14ac:dyDescent="0.2">
      <c r="A126" t="s">
        <v>37</v>
      </c>
      <c r="B126">
        <v>12.9</v>
      </c>
      <c r="C126">
        <v>4.6738366666666666E-5</v>
      </c>
      <c r="D126">
        <f>C126/0.8</f>
        <v>5.8422958333333328E-5</v>
      </c>
      <c r="E126">
        <v>1488.849999999999</v>
      </c>
      <c r="F126">
        <f>B126*0.001</f>
        <v>1.29E-2</v>
      </c>
      <c r="G126">
        <f>D126*($K$3/F126)</f>
        <v>4.5289114987080104E-8</v>
      </c>
    </row>
    <row r="127" spans="1:7" x14ac:dyDescent="0.2">
      <c r="A127" t="s">
        <v>36</v>
      </c>
      <c r="B127">
        <v>15</v>
      </c>
      <c r="C127">
        <v>4.9852799999999998E-5</v>
      </c>
      <c r="D127">
        <f>C127/0.8</f>
        <v>6.2315999999999991E-5</v>
      </c>
      <c r="E127">
        <v>1488.9699999999989</v>
      </c>
      <c r="F127">
        <f>B127*0.001</f>
        <v>1.4999999999999999E-2</v>
      </c>
      <c r="G127">
        <f>D127*($K$3/F127)</f>
        <v>4.1543999999999998E-8</v>
      </c>
    </row>
    <row r="128" spans="1:7" x14ac:dyDescent="0.2">
      <c r="A128" t="s">
        <v>35</v>
      </c>
      <c r="B128">
        <v>14.7</v>
      </c>
      <c r="C128">
        <v>4.885246666666666E-5</v>
      </c>
      <c r="D128">
        <f>C128/0.8</f>
        <v>6.1065583333333323E-5</v>
      </c>
      <c r="E128">
        <v>1489.0899999999988</v>
      </c>
      <c r="F128">
        <f>B128*0.001</f>
        <v>1.47E-2</v>
      </c>
      <c r="G128">
        <f>D128*($K$3/F128)</f>
        <v>4.1541213151927436E-8</v>
      </c>
    </row>
    <row r="129" spans="1:7" x14ac:dyDescent="0.2">
      <c r="A129" t="s">
        <v>34</v>
      </c>
      <c r="B129">
        <v>13.6</v>
      </c>
      <c r="C129">
        <v>4.1634633333333323E-5</v>
      </c>
      <c r="D129">
        <f>C129/0.8</f>
        <v>5.2043291666666652E-5</v>
      </c>
      <c r="E129">
        <v>1489.2099999999987</v>
      </c>
      <c r="F129">
        <f>B129*0.001</f>
        <v>1.3599999999999999E-2</v>
      </c>
      <c r="G129">
        <f>D129*($K$3/F129)</f>
        <v>3.8267126225490191E-8</v>
      </c>
    </row>
    <row r="130" spans="1:7" x14ac:dyDescent="0.2">
      <c r="A130" t="s">
        <v>33</v>
      </c>
      <c r="B130">
        <v>14.3</v>
      </c>
      <c r="C130">
        <v>4.0111766666666664E-5</v>
      </c>
      <c r="D130">
        <f>C130/0.8</f>
        <v>5.0139708333333329E-5</v>
      </c>
      <c r="E130">
        <v>1489.3299999999986</v>
      </c>
      <c r="F130">
        <f>B130*0.001</f>
        <v>1.43E-2</v>
      </c>
      <c r="G130">
        <f>D130*($K$3/F130)</f>
        <v>3.50627331002331E-8</v>
      </c>
    </row>
    <row r="131" spans="1:7" x14ac:dyDescent="0.2">
      <c r="A131" t="s">
        <v>32</v>
      </c>
      <c r="B131">
        <v>15.3</v>
      </c>
      <c r="C131">
        <v>4.9900900000000002E-5</v>
      </c>
      <c r="D131">
        <f>C131/0.8</f>
        <v>6.2376125000000002E-5</v>
      </c>
      <c r="E131">
        <v>1489.4499999999985</v>
      </c>
      <c r="F131">
        <f>B131*0.001</f>
        <v>1.5300000000000001E-2</v>
      </c>
      <c r="G131">
        <f>D131*($K$3/F131)</f>
        <v>4.0768709150326798E-8</v>
      </c>
    </row>
    <row r="132" spans="1:7" x14ac:dyDescent="0.2">
      <c r="A132" t="s">
        <v>31</v>
      </c>
      <c r="B132">
        <v>14.5</v>
      </c>
      <c r="C132">
        <v>4.1103733333333331E-5</v>
      </c>
      <c r="D132">
        <f>C132/0.8</f>
        <v>5.1379666666666659E-5</v>
      </c>
      <c r="E132">
        <v>1489.5699999999983</v>
      </c>
      <c r="F132">
        <f>B132*0.001</f>
        <v>1.4500000000000001E-2</v>
      </c>
      <c r="G132">
        <f>D132*($K$3/F132)</f>
        <v>3.5434252873563216E-8</v>
      </c>
    </row>
    <row r="133" spans="1:7" x14ac:dyDescent="0.2">
      <c r="A133" t="s">
        <v>29</v>
      </c>
      <c r="B133">
        <v>14.7</v>
      </c>
      <c r="C133">
        <v>3.75109E-5</v>
      </c>
      <c r="D133">
        <f>C133/0.8</f>
        <v>4.6888624999999999E-5</v>
      </c>
      <c r="E133">
        <v>1489.5699999999983</v>
      </c>
      <c r="F133">
        <f>B133*0.001</f>
        <v>1.47E-2</v>
      </c>
      <c r="G133">
        <f>D133*($K$3/F133)</f>
        <v>3.1897023809523809E-8</v>
      </c>
    </row>
    <row r="134" spans="1:7" x14ac:dyDescent="0.2">
      <c r="A134" t="s">
        <v>28</v>
      </c>
      <c r="B134">
        <v>14.6</v>
      </c>
      <c r="C134">
        <v>4.8110299999999999E-5</v>
      </c>
      <c r="D134">
        <f>C134/0.8</f>
        <v>6.0137874999999997E-5</v>
      </c>
      <c r="E134">
        <v>1489.5699999999983</v>
      </c>
      <c r="F134">
        <f>B134*0.001</f>
        <v>1.46E-2</v>
      </c>
      <c r="G134">
        <f>D134*($K$3/F134)</f>
        <v>4.1190325342465752E-8</v>
      </c>
    </row>
    <row r="135" spans="1:7" x14ac:dyDescent="0.2">
      <c r="A135" t="s">
        <v>27</v>
      </c>
      <c r="B135">
        <v>15.1</v>
      </c>
      <c r="C135">
        <v>5.9866666666666667E-5</v>
      </c>
      <c r="D135">
        <f>C135/0.8</f>
        <v>7.4833333333333327E-5</v>
      </c>
      <c r="E135">
        <v>1489.6899999999982</v>
      </c>
      <c r="F135">
        <f>B135*0.001</f>
        <v>1.5100000000000001E-2</v>
      </c>
      <c r="G135">
        <f>D135*($K$3/F135)</f>
        <v>4.9558498896247235E-8</v>
      </c>
    </row>
    <row r="136" spans="1:7" x14ac:dyDescent="0.2">
      <c r="A136" t="s">
        <v>26</v>
      </c>
      <c r="B136">
        <v>15</v>
      </c>
      <c r="C136">
        <v>4.538646666666667E-5</v>
      </c>
      <c r="D136">
        <f>C136/0.8</f>
        <v>5.6733083333333337E-5</v>
      </c>
      <c r="E136">
        <v>1489.8099999999981</v>
      </c>
      <c r="F136">
        <f>B136*0.001</f>
        <v>1.4999999999999999E-2</v>
      </c>
      <c r="G136">
        <f>D136*($K$3/F136)</f>
        <v>3.7822055555555563E-8</v>
      </c>
    </row>
    <row r="137" spans="1:7" x14ac:dyDescent="0.2">
      <c r="A137" t="s">
        <v>25</v>
      </c>
      <c r="B137">
        <v>14.5</v>
      </c>
      <c r="C137">
        <v>4.3090499999999997E-5</v>
      </c>
      <c r="D137">
        <f>C137/0.8</f>
        <v>5.3863124999999991E-5</v>
      </c>
      <c r="E137">
        <v>1489.929999999998</v>
      </c>
      <c r="F137">
        <f>B137*0.001</f>
        <v>1.4500000000000001E-2</v>
      </c>
      <c r="G137">
        <f>D137*($K$3/F137)</f>
        <v>3.7146982758620683E-8</v>
      </c>
    </row>
    <row r="139" spans="1:7" x14ac:dyDescent="0.2">
      <c r="A139" t="s">
        <v>24</v>
      </c>
      <c r="B139">
        <v>13.8</v>
      </c>
      <c r="C139">
        <v>4.6198566666666668E-5</v>
      </c>
      <c r="D139">
        <f>C139/0.8</f>
        <v>5.7748208333333336E-5</v>
      </c>
      <c r="E139">
        <v>1007</v>
      </c>
      <c r="F139">
        <f>B139*0.001</f>
        <v>1.3800000000000002E-2</v>
      </c>
      <c r="G139">
        <f>D139*($K$3/F139)</f>
        <v>4.1846527777777782E-8</v>
      </c>
    </row>
    <row r="140" spans="1:7" x14ac:dyDescent="0.2">
      <c r="A140" t="s">
        <v>23</v>
      </c>
      <c r="B140">
        <v>14.2</v>
      </c>
      <c r="C140">
        <v>8.88323E-5</v>
      </c>
      <c r="D140">
        <f>C140/0.8</f>
        <v>1.11040375E-4</v>
      </c>
      <c r="E140">
        <f>E139+0.15</f>
        <v>1007.15</v>
      </c>
      <c r="F140">
        <f>B140*0.001</f>
        <v>1.4199999999999999E-2</v>
      </c>
      <c r="G140">
        <f>D140*($K$3/F140)</f>
        <v>7.8197447183098601E-8</v>
      </c>
    </row>
    <row r="141" spans="1:7" x14ac:dyDescent="0.2">
      <c r="A141" t="s">
        <v>22</v>
      </c>
      <c r="B141">
        <v>12.7</v>
      </c>
      <c r="C141">
        <v>7.0865366666666667E-5</v>
      </c>
      <c r="D141">
        <f>C141/0.8</f>
        <v>8.8581708333333324E-5</v>
      </c>
      <c r="E141">
        <f>E140+0.15</f>
        <v>1007.3</v>
      </c>
      <c r="F141">
        <f>B141*0.001</f>
        <v>1.2699999999999999E-2</v>
      </c>
      <c r="G141">
        <f>D141*($K$3/F141)</f>
        <v>6.9749376640419945E-8</v>
      </c>
    </row>
    <row r="142" spans="1:7" x14ac:dyDescent="0.2">
      <c r="A142" t="s">
        <v>21</v>
      </c>
      <c r="B142">
        <v>11.9</v>
      </c>
      <c r="C142">
        <v>3.0726300000000004E-5</v>
      </c>
      <c r="D142">
        <f>C142/0.8</f>
        <v>3.8407875E-5</v>
      </c>
      <c r="E142">
        <f>E141+0.15</f>
        <v>1007.4499999999999</v>
      </c>
      <c r="F142">
        <f>B142*0.001</f>
        <v>1.1900000000000001E-2</v>
      </c>
      <c r="G142">
        <f>D142*($K$3/F142)</f>
        <v>3.2275525210084038E-8</v>
      </c>
    </row>
    <row r="143" spans="1:7" x14ac:dyDescent="0.2">
      <c r="A143" t="s">
        <v>20</v>
      </c>
      <c r="B143">
        <v>13.6</v>
      </c>
      <c r="C143">
        <v>5.5597666666666665E-5</v>
      </c>
      <c r="D143">
        <f>C143/0.8</f>
        <v>6.9497083333333332E-5</v>
      </c>
      <c r="E143">
        <f>E142+0.15</f>
        <v>1007.5999999999999</v>
      </c>
      <c r="F143">
        <f>B143*0.001</f>
        <v>1.3599999999999999E-2</v>
      </c>
      <c r="G143">
        <f>D143*($K$3/F143)</f>
        <v>5.1100796568627455E-8</v>
      </c>
    </row>
    <row r="144" spans="1:7" x14ac:dyDescent="0.2">
      <c r="A144" t="s">
        <v>19</v>
      </c>
      <c r="B144">
        <v>12</v>
      </c>
      <c r="C144">
        <v>7.9731133333333333E-5</v>
      </c>
      <c r="D144">
        <f>C144/0.8</f>
        <v>9.9663916666666656E-5</v>
      </c>
      <c r="E144">
        <f>E143+0.15</f>
        <v>1007.7499999999999</v>
      </c>
      <c r="F144">
        <f>B144*0.001</f>
        <v>1.2E-2</v>
      </c>
      <c r="G144">
        <f>D144*($K$3/F144)</f>
        <v>8.3053263888888879E-8</v>
      </c>
    </row>
    <row r="145" spans="1:7" x14ac:dyDescent="0.2">
      <c r="A145" t="s">
        <v>18</v>
      </c>
      <c r="B145">
        <v>15.5</v>
      </c>
      <c r="C145">
        <v>7.9332933333333341E-5</v>
      </c>
      <c r="D145">
        <f>C145/0.8</f>
        <v>9.9166166666666666E-5</v>
      </c>
      <c r="E145">
        <f>E144+0.15</f>
        <v>1007.8999999999999</v>
      </c>
      <c r="F145">
        <f>B145*0.001</f>
        <v>1.55E-2</v>
      </c>
      <c r="G145">
        <f>D145*($K$3/F145)</f>
        <v>6.3978172043010766E-8</v>
      </c>
    </row>
    <row r="146" spans="1:7" x14ac:dyDescent="0.2">
      <c r="A146" t="s">
        <v>17</v>
      </c>
      <c r="B146">
        <v>12.8</v>
      </c>
      <c r="C146">
        <v>3.9556599999999993E-5</v>
      </c>
      <c r="D146">
        <f>C146/0.8</f>
        <v>4.944574999999999E-5</v>
      </c>
      <c r="E146">
        <f>E145+0.15</f>
        <v>1008.0499999999998</v>
      </c>
      <c r="F146">
        <f>B146*0.001</f>
        <v>1.2800000000000001E-2</v>
      </c>
      <c r="G146">
        <f>D146*($K$3/F146)</f>
        <v>3.8629492187499993E-8</v>
      </c>
    </row>
    <row r="147" spans="1:7" x14ac:dyDescent="0.2">
      <c r="A147" t="s">
        <v>16</v>
      </c>
      <c r="B147">
        <v>14.2</v>
      </c>
      <c r="C147">
        <v>6.604246666666667E-5</v>
      </c>
      <c r="D147">
        <f>C147/0.8</f>
        <v>8.2553083333333337E-5</v>
      </c>
      <c r="E147">
        <f>E146+0.15</f>
        <v>1008.1999999999998</v>
      </c>
      <c r="F147">
        <f>B147*0.001</f>
        <v>1.4199999999999999E-2</v>
      </c>
      <c r="G147">
        <f>D147*($K$3/F147)</f>
        <v>5.813597417840377E-8</v>
      </c>
    </row>
    <row r="148" spans="1:7" x14ac:dyDescent="0.2">
      <c r="A148" t="s">
        <v>15</v>
      </c>
      <c r="B148">
        <v>14.1</v>
      </c>
      <c r="C148">
        <v>6.088486666666667E-5</v>
      </c>
      <c r="D148">
        <f>C148/0.8</f>
        <v>7.6106083333333336E-5</v>
      </c>
      <c r="E148">
        <f>E147+0.15</f>
        <v>1008.3499999999998</v>
      </c>
      <c r="F148">
        <f>B148*0.001</f>
        <v>1.41E-2</v>
      </c>
      <c r="G148">
        <f>D148*($K$3/F148)</f>
        <v>5.3975945626477544E-8</v>
      </c>
    </row>
    <row r="149" spans="1:7" x14ac:dyDescent="0.2">
      <c r="A149" t="s">
        <v>14</v>
      </c>
      <c r="B149">
        <v>12.9</v>
      </c>
      <c r="C149">
        <v>5.7614466666666669E-5</v>
      </c>
      <c r="D149">
        <f>C149/0.8</f>
        <v>7.2018083333333331E-5</v>
      </c>
      <c r="E149">
        <f>E148+0.15</f>
        <v>1008.4999999999998</v>
      </c>
      <c r="F149">
        <f>B149*0.001</f>
        <v>1.29E-2</v>
      </c>
      <c r="G149">
        <f>D149*($K$3/F149)</f>
        <v>5.5827971576227398E-8</v>
      </c>
    </row>
    <row r="150" spans="1:7" x14ac:dyDescent="0.2">
      <c r="A150" t="s">
        <v>13</v>
      </c>
      <c r="B150">
        <v>11.2</v>
      </c>
      <c r="C150">
        <v>5.4490866666666664E-5</v>
      </c>
      <c r="D150">
        <f>C150/0.8</f>
        <v>6.8113583333333328E-5</v>
      </c>
      <c r="E150">
        <f>E149+0.15</f>
        <v>1008.6499999999997</v>
      </c>
      <c r="F150">
        <f>B150*0.001</f>
        <v>1.12E-2</v>
      </c>
      <c r="G150">
        <f>D150*($K$3/F150)</f>
        <v>6.0815699404761907E-8</v>
      </c>
    </row>
    <row r="151" spans="1:7" x14ac:dyDescent="0.2">
      <c r="A151" t="s">
        <v>12</v>
      </c>
      <c r="B151">
        <v>12.7</v>
      </c>
      <c r="C151">
        <v>5.9773466666666673E-5</v>
      </c>
      <c r="D151">
        <f>C151/0.8</f>
        <v>7.4716833333333336E-5</v>
      </c>
      <c r="E151">
        <f>E150+0.15</f>
        <v>1008.7999999999997</v>
      </c>
      <c r="F151">
        <f>B151*0.001</f>
        <v>1.2699999999999999E-2</v>
      </c>
      <c r="G151">
        <f>D151*($K$3/F151)</f>
        <v>5.8832152230971137E-8</v>
      </c>
    </row>
    <row r="152" spans="1:7" x14ac:dyDescent="0.2">
      <c r="A152" t="s">
        <v>11</v>
      </c>
      <c r="B152">
        <v>14.5</v>
      </c>
      <c r="C152">
        <v>7.5121166666666662E-5</v>
      </c>
      <c r="D152">
        <f>C152/0.8</f>
        <v>9.3901458333333317E-5</v>
      </c>
      <c r="E152">
        <f>E151+0.15</f>
        <v>1008.9499999999997</v>
      </c>
      <c r="F152">
        <f>B152*0.001</f>
        <v>1.4500000000000001E-2</v>
      </c>
      <c r="G152">
        <f>D152*($K$3/F152)</f>
        <v>6.4759626436781604E-8</v>
      </c>
    </row>
    <row r="153" spans="1:7" x14ac:dyDescent="0.2">
      <c r="A153" t="s">
        <v>10</v>
      </c>
      <c r="B153">
        <v>12.7</v>
      </c>
      <c r="C153">
        <v>6.9605100000000002E-5</v>
      </c>
      <c r="D153">
        <f>C153/0.8</f>
        <v>8.7006374999999992E-5</v>
      </c>
      <c r="E153">
        <f>E152+0.15</f>
        <v>1009.0999999999997</v>
      </c>
      <c r="F153">
        <f>B153*0.001</f>
        <v>1.2699999999999999E-2</v>
      </c>
      <c r="G153">
        <f>D153*($K$3/F153)</f>
        <v>6.8508956692913391E-8</v>
      </c>
    </row>
    <row r="154" spans="1:7" x14ac:dyDescent="0.2">
      <c r="A154" t="s">
        <v>9</v>
      </c>
      <c r="B154">
        <v>13.4</v>
      </c>
      <c r="C154">
        <v>8.231316666666667E-5</v>
      </c>
      <c r="D154">
        <f>C154/0.8</f>
        <v>1.0289145833333334E-4</v>
      </c>
      <c r="E154">
        <f>E153+0.15</f>
        <v>1009.2499999999997</v>
      </c>
      <c r="F154">
        <f>B154*0.001</f>
        <v>1.34E-2</v>
      </c>
      <c r="G154">
        <f>D154*($K$3/F154)</f>
        <v>7.6784670398009959E-8</v>
      </c>
    </row>
    <row r="155" spans="1:7" x14ac:dyDescent="0.2">
      <c r="A155" t="s">
        <v>8</v>
      </c>
      <c r="B155">
        <v>13.7</v>
      </c>
      <c r="C155">
        <v>7.9923699999999995E-5</v>
      </c>
      <c r="D155">
        <f>C155/0.8</f>
        <v>9.9904624999999994E-5</v>
      </c>
      <c r="E155">
        <f>E154+0.15</f>
        <v>1009.3999999999996</v>
      </c>
      <c r="F155">
        <f>B155*0.001</f>
        <v>1.37E-2</v>
      </c>
      <c r="G155">
        <f>D155*($K$3/F155)</f>
        <v>7.2923083941605837E-8</v>
      </c>
    </row>
    <row r="156" spans="1:7" x14ac:dyDescent="0.2">
      <c r="A156" t="s">
        <v>7</v>
      </c>
      <c r="B156">
        <v>14</v>
      </c>
      <c r="C156">
        <v>7.5665933333333337E-5</v>
      </c>
      <c r="D156">
        <f>C156/0.8</f>
        <v>9.4582416666666661E-5</v>
      </c>
      <c r="E156">
        <f>E155+0.15</f>
        <v>1009.5499999999996</v>
      </c>
      <c r="F156">
        <f>B156*0.001</f>
        <v>1.4E-2</v>
      </c>
      <c r="G156">
        <f>D156*($K$3/F156)</f>
        <v>6.7558869047619045E-8</v>
      </c>
    </row>
    <row r="157" spans="1:7" x14ac:dyDescent="0.2">
      <c r="A157" t="s">
        <v>6</v>
      </c>
      <c r="B157">
        <v>12.7</v>
      </c>
      <c r="C157">
        <v>6.8403166666666676E-5</v>
      </c>
      <c r="D157">
        <f>C157/0.8</f>
        <v>8.5503958333333342E-5</v>
      </c>
      <c r="E157">
        <f>E156+0.15</f>
        <v>1009.6999999999996</v>
      </c>
      <c r="F157">
        <f>B157*0.001</f>
        <v>1.2699999999999999E-2</v>
      </c>
      <c r="G157">
        <f>D157*($K$3/F157)</f>
        <v>6.7325951443569566E-8</v>
      </c>
    </row>
    <row r="158" spans="1:7" x14ac:dyDescent="0.2">
      <c r="A158" t="s">
        <v>5</v>
      </c>
      <c r="B158">
        <v>11.1</v>
      </c>
      <c r="C158">
        <v>5.1289499999999997E-5</v>
      </c>
      <c r="D158">
        <f>C158/0.8</f>
        <v>6.4111874999999997E-5</v>
      </c>
      <c r="E158">
        <f>E157+0.15</f>
        <v>1009.8499999999996</v>
      </c>
      <c r="F158">
        <f>B158*0.001</f>
        <v>1.11E-2</v>
      </c>
      <c r="G158">
        <f>D158*($K$3/F158)</f>
        <v>5.7758445945945941E-8</v>
      </c>
    </row>
    <row r="159" spans="1:7" x14ac:dyDescent="0.2">
      <c r="A159" t="s">
        <v>4</v>
      </c>
      <c r="B159">
        <v>10.3</v>
      </c>
      <c r="C159">
        <v>7.5899900000000008E-5</v>
      </c>
      <c r="D159">
        <f>C159/0.8</f>
        <v>9.4874875E-5</v>
      </c>
      <c r="E159">
        <f>E158+0.15</f>
        <v>1009.9999999999995</v>
      </c>
      <c r="F159">
        <f>B159*0.001</f>
        <v>1.03E-2</v>
      </c>
      <c r="G159">
        <f>D159*($K$3/F159)</f>
        <v>9.2111529126213597E-8</v>
      </c>
    </row>
    <row r="160" spans="1:7" x14ac:dyDescent="0.2">
      <c r="A160" t="s">
        <v>3</v>
      </c>
      <c r="B160">
        <v>12</v>
      </c>
      <c r="C160">
        <v>8.5425666666666671E-5</v>
      </c>
      <c r="D160">
        <f>C160/0.8</f>
        <v>1.0678208333333334E-4</v>
      </c>
      <c r="E160">
        <f>E159+0.15</f>
        <v>1010.1499999999995</v>
      </c>
      <c r="F160">
        <f>B160*0.001</f>
        <v>1.2E-2</v>
      </c>
      <c r="G160">
        <f>D160*($K$3/F160)</f>
        <v>8.8985069444444459E-8</v>
      </c>
    </row>
    <row r="161" spans="1:7" x14ac:dyDescent="0.2">
      <c r="A161" t="s">
        <v>2</v>
      </c>
      <c r="B161">
        <v>9.9</v>
      </c>
      <c r="C161">
        <v>1.0584213333333334E-4</v>
      </c>
      <c r="D161">
        <f>C161/0.8</f>
        <v>1.3230266666666666E-4</v>
      </c>
      <c r="E161">
        <f>E160+0.15</f>
        <v>1010.2999999999995</v>
      </c>
      <c r="F161">
        <f>B161*0.001</f>
        <v>9.9000000000000008E-3</v>
      </c>
      <c r="G161">
        <f>D161*($K$3/F161)</f>
        <v>1.3363905723905723E-7</v>
      </c>
    </row>
    <row r="162" spans="1:7" x14ac:dyDescent="0.2">
      <c r="A162" t="s">
        <v>1</v>
      </c>
      <c r="B162">
        <v>12.6</v>
      </c>
      <c r="C162">
        <v>9.9661966666666655E-5</v>
      </c>
      <c r="D162">
        <f>C162/0.8</f>
        <v>1.2457745833333332E-4</v>
      </c>
      <c r="E162">
        <f>E161+0.15</f>
        <v>1010.4499999999995</v>
      </c>
      <c r="F162">
        <f>B162*0.001</f>
        <v>1.26E-2</v>
      </c>
      <c r="G162">
        <f>D162*($K$3/F162)</f>
        <v>9.8870998677248679E-8</v>
      </c>
    </row>
    <row r="163" spans="1:7" x14ac:dyDescent="0.2">
      <c r="A163" t="s">
        <v>0</v>
      </c>
      <c r="B163">
        <v>12</v>
      </c>
      <c r="C163">
        <v>1.0117049999999999E-4</v>
      </c>
      <c r="D163">
        <f>C163/0.8</f>
        <v>1.2646312499999999E-4</v>
      </c>
      <c r="E163">
        <f>E162+0.15</f>
        <v>1010.5999999999995</v>
      </c>
      <c r="F163">
        <f>B163*0.001</f>
        <v>1.2E-2</v>
      </c>
      <c r="G163">
        <f>D163*($K$3/F163)</f>
        <v>1.053859375E-7</v>
      </c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B101A-7696-6A4E-90F3-C08D18CB6768}">
  <dimension ref="A1:AG158"/>
  <sheetViews>
    <sheetView tabSelected="1" zoomScale="130" zoomScaleNormal="130" workbookViewId="0">
      <selection activeCell="AF8" sqref="AF8"/>
    </sheetView>
  </sheetViews>
  <sheetFormatPr baseColWidth="10" defaultRowHeight="16" x14ac:dyDescent="0.2"/>
  <cols>
    <col min="2" max="2" width="12.33203125" bestFit="1" customWidth="1"/>
    <col min="3" max="3" width="12" bestFit="1" customWidth="1"/>
    <col min="4" max="4" width="13.33203125" bestFit="1" customWidth="1"/>
    <col min="5" max="5" width="12.33203125" bestFit="1" customWidth="1"/>
    <col min="11" max="32" width="12.33203125" bestFit="1" customWidth="1"/>
    <col min="33" max="33" width="13.33203125" bestFit="1" customWidth="1"/>
  </cols>
  <sheetData>
    <row r="1" spans="1:33" s="3" customFormat="1" x14ac:dyDescent="0.2">
      <c r="A1" s="3" t="s">
        <v>166</v>
      </c>
      <c r="B1" s="3" t="s">
        <v>196</v>
      </c>
      <c r="C1" s="3" t="s">
        <v>194</v>
      </c>
      <c r="D1" s="10" t="s">
        <v>212</v>
      </c>
      <c r="E1" s="3" t="s">
        <v>213</v>
      </c>
      <c r="F1" s="3" t="s">
        <v>214</v>
      </c>
      <c r="G1" s="3" t="s">
        <v>215</v>
      </c>
      <c r="H1" s="3" t="s">
        <v>216</v>
      </c>
      <c r="I1" s="3" t="s">
        <v>217</v>
      </c>
      <c r="J1" s="3" t="s">
        <v>167</v>
      </c>
      <c r="K1" s="3" t="s">
        <v>195</v>
      </c>
      <c r="L1" s="3" t="s">
        <v>218</v>
      </c>
      <c r="M1" s="3" t="s">
        <v>199</v>
      </c>
      <c r="N1" s="3" t="s">
        <v>219</v>
      </c>
      <c r="O1" s="3" t="s">
        <v>200</v>
      </c>
      <c r="P1" s="3" t="s">
        <v>201</v>
      </c>
      <c r="Q1" s="3" t="s">
        <v>202</v>
      </c>
      <c r="R1" s="3" t="s">
        <v>203</v>
      </c>
      <c r="S1" s="3" t="s">
        <v>211</v>
      </c>
      <c r="T1" s="3" t="s">
        <v>220</v>
      </c>
      <c r="U1" s="3" t="s">
        <v>205</v>
      </c>
      <c r="V1" s="3" t="s">
        <v>221</v>
      </c>
      <c r="W1" s="3" t="s">
        <v>206</v>
      </c>
      <c r="X1" s="3" t="s">
        <v>222</v>
      </c>
      <c r="Y1" s="3" t="s">
        <v>207</v>
      </c>
      <c r="Z1" s="3" t="s">
        <v>208</v>
      </c>
      <c r="AA1" s="3" t="s">
        <v>223</v>
      </c>
      <c r="AB1" s="3" t="s">
        <v>209</v>
      </c>
      <c r="AC1" s="3" t="s">
        <v>224</v>
      </c>
      <c r="AD1" s="3" t="s">
        <v>225</v>
      </c>
      <c r="AE1" s="3" t="s">
        <v>210</v>
      </c>
      <c r="AF1" s="3" t="s">
        <v>226</v>
      </c>
      <c r="AG1" s="3" t="s">
        <v>227</v>
      </c>
    </row>
    <row r="2" spans="1:33" s="8" customFormat="1" x14ac:dyDescent="0.2">
      <c r="A2" s="8" t="s">
        <v>158</v>
      </c>
      <c r="B2" s="8">
        <v>1524</v>
      </c>
      <c r="C2" s="8">
        <v>5</v>
      </c>
      <c r="D2" s="8">
        <v>205.09</v>
      </c>
      <c r="E2" s="8">
        <v>44.45</v>
      </c>
      <c r="F2" s="8">
        <v>10.02</v>
      </c>
      <c r="G2" s="8">
        <v>10</v>
      </c>
      <c r="H2" s="8">
        <v>2.54</v>
      </c>
      <c r="I2" s="8">
        <f>(F2*H2)*(81/140)</f>
        <v>14.725105714285716</v>
      </c>
      <c r="J2" s="8">
        <v>1.9E-3</v>
      </c>
      <c r="K2" s="8">
        <v>8.8999999999999995E-4</v>
      </c>
      <c r="L2" s="8">
        <v>5.3900000000000009E-4</v>
      </c>
      <c r="M2" s="8">
        <v>4.3599999999999997E-4</v>
      </c>
      <c r="N2" s="8">
        <v>3.7199999999999999E-4</v>
      </c>
      <c r="O2" s="8">
        <v>3.1800000000000003E-4</v>
      </c>
      <c r="P2" s="8">
        <v>2.8600000000000001E-4</v>
      </c>
      <c r="Q2" s="8">
        <v>2.6800000000000001E-4</v>
      </c>
      <c r="R2" s="8">
        <v>2.5000000000000001E-4</v>
      </c>
      <c r="S2" s="8">
        <v>2.4800000000000001E-4</v>
      </c>
      <c r="T2" s="8">
        <v>2.2000000000000001E-4</v>
      </c>
      <c r="U2" s="8">
        <v>1.93E-4</v>
      </c>
      <c r="V2" s="8">
        <v>1.92E-4</v>
      </c>
      <c r="W2" s="8">
        <v>2.14E-4</v>
      </c>
      <c r="X2" s="8">
        <v>1.8799999999999999E-4</v>
      </c>
      <c r="Y2" s="8">
        <v>1.9600000000000002E-4</v>
      </c>
      <c r="Z2" s="8">
        <v>1.8099999999999998E-4</v>
      </c>
      <c r="AA2" s="8">
        <v>1.7900000000000001E-4</v>
      </c>
      <c r="AB2" s="8">
        <v>1.6799999999999999E-4</v>
      </c>
      <c r="AC2" s="8">
        <v>1.46E-4</v>
      </c>
      <c r="AD2" s="8">
        <v>1.5800000000000002E-4</v>
      </c>
      <c r="AE2" s="8">
        <v>1.65E-4</v>
      </c>
      <c r="AF2" s="8">
        <v>1.3799999999999999E-4</v>
      </c>
      <c r="AG2" s="8">
        <v>1.2300000000000001E-4</v>
      </c>
    </row>
    <row r="3" spans="1:33" s="8" customFormat="1" x14ac:dyDescent="0.2">
      <c r="A3" s="8" t="s">
        <v>156</v>
      </c>
      <c r="B3" s="8">
        <v>1524.2</v>
      </c>
      <c r="C3" s="8">
        <v>25</v>
      </c>
      <c r="D3" s="8">
        <v>235.63</v>
      </c>
      <c r="E3" s="8">
        <v>4.8499999999999996</v>
      </c>
      <c r="F3" s="8">
        <v>12.24</v>
      </c>
      <c r="G3" s="8">
        <v>13</v>
      </c>
      <c r="H3" s="8">
        <v>2.46</v>
      </c>
      <c r="I3" s="8">
        <f t="shared" ref="I3:I66" si="0">(F3*H3)*(81/140)</f>
        <v>17.421017142857142</v>
      </c>
      <c r="J3" s="8">
        <v>1.7099999999999999E-3</v>
      </c>
      <c r="K3" s="8">
        <v>3.8299999999999999E-4</v>
      </c>
      <c r="L3" s="8">
        <v>3.5999999999999997E-4</v>
      </c>
      <c r="M3" s="8">
        <v>3.4700000000000003E-4</v>
      </c>
      <c r="N3" s="8">
        <v>3.5400000000000004E-4</v>
      </c>
      <c r="O3" s="8">
        <v>3.5999999999999997E-4</v>
      </c>
      <c r="P3" s="8">
        <v>3.4700000000000003E-4</v>
      </c>
      <c r="Q3" s="8">
        <v>3.2400000000000001E-4</v>
      </c>
      <c r="R3" s="8">
        <v>3.1700000000000001E-4</v>
      </c>
      <c r="S3" s="8">
        <v>2.9999999999999997E-4</v>
      </c>
      <c r="T3" s="8">
        <v>2.9799999999999998E-4</v>
      </c>
      <c r="U3" s="8">
        <v>2.5999999999999998E-4</v>
      </c>
      <c r="V3" s="8">
        <v>2.7599999999999999E-4</v>
      </c>
      <c r="W3" s="8">
        <v>2.3900000000000001E-4</v>
      </c>
      <c r="X3" s="8">
        <v>2.3799999999999998E-4</v>
      </c>
      <c r="Y3" s="8">
        <v>2.1899999999999998E-4</v>
      </c>
      <c r="Z3" s="8">
        <v>1.8699999999999999E-4</v>
      </c>
      <c r="AA3" s="8">
        <v>1.65E-4</v>
      </c>
      <c r="AB3" s="8">
        <v>2.02E-4</v>
      </c>
      <c r="AC3" s="8">
        <v>2.4499999999999999E-4</v>
      </c>
      <c r="AD3" s="8">
        <v>1.6999999999999999E-4</v>
      </c>
      <c r="AE3" s="8">
        <v>9.5500000000000004E-5</v>
      </c>
      <c r="AF3" s="8">
        <v>2.03E-4</v>
      </c>
      <c r="AG3" s="8">
        <v>1.65E-4</v>
      </c>
    </row>
    <row r="4" spans="1:33" s="8" customFormat="1" x14ac:dyDescent="0.2">
      <c r="A4" s="8" t="s">
        <v>154</v>
      </c>
      <c r="B4" s="8">
        <v>1524.3500000000001</v>
      </c>
      <c r="C4" s="8">
        <v>45</v>
      </c>
      <c r="D4" s="8">
        <v>248.93</v>
      </c>
      <c r="E4" s="8">
        <v>-3.41</v>
      </c>
      <c r="F4" s="8">
        <v>12.03</v>
      </c>
      <c r="G4" s="8">
        <v>12</v>
      </c>
      <c r="H4" s="8">
        <v>2.48</v>
      </c>
      <c r="I4" s="8">
        <f t="shared" si="0"/>
        <v>17.261331428571431</v>
      </c>
      <c r="J4" s="8">
        <v>1.07E-3</v>
      </c>
      <c r="K4" s="8">
        <v>6.4600000000000009E-4</v>
      </c>
      <c r="L4" s="8">
        <v>6.0399999999999994E-4</v>
      </c>
      <c r="M4" s="8">
        <v>5.5000000000000003E-4</v>
      </c>
      <c r="N4" s="8">
        <v>5.1200000000000009E-4</v>
      </c>
      <c r="O4" s="8">
        <v>4.7800000000000002E-4</v>
      </c>
      <c r="P4" s="8">
        <v>4.55E-4</v>
      </c>
      <c r="Q4" s="8">
        <v>4.5300000000000001E-4</v>
      </c>
      <c r="R4" s="8">
        <v>4.0200000000000001E-4</v>
      </c>
      <c r="S4" s="8">
        <v>4.06E-4</v>
      </c>
      <c r="T4" s="8">
        <v>3.9100000000000002E-4</v>
      </c>
      <c r="U4" s="8">
        <v>3.7399999999999998E-4</v>
      </c>
      <c r="V4" s="8">
        <v>3.4400000000000001E-4</v>
      </c>
      <c r="W4" s="8">
        <v>3.5E-4</v>
      </c>
      <c r="X4" s="8">
        <v>3.59E-4</v>
      </c>
      <c r="Y4" s="8">
        <v>3.2499999999999999E-4</v>
      </c>
      <c r="Z4" s="8">
        <v>3.0299999999999999E-4</v>
      </c>
      <c r="AA4" s="8">
        <v>3.28E-4</v>
      </c>
      <c r="AB4" s="8">
        <v>2.7900000000000001E-4</v>
      </c>
      <c r="AC4" s="8">
        <v>2.3799999999999998E-4</v>
      </c>
      <c r="AD4" s="8">
        <v>2.5899999999999995E-4</v>
      </c>
      <c r="AE4" s="8">
        <v>2.2900000000000001E-4</v>
      </c>
      <c r="AF4" s="8">
        <v>1.8799999999999999E-4</v>
      </c>
      <c r="AG4" s="8">
        <v>1.6899999999999999E-4</v>
      </c>
    </row>
    <row r="5" spans="1:33" s="8" customFormat="1" x14ac:dyDescent="0.2">
      <c r="A5" s="8" t="s">
        <v>153</v>
      </c>
      <c r="B5" s="8">
        <v>1524.5000000000002</v>
      </c>
      <c r="C5" s="8">
        <v>65</v>
      </c>
      <c r="D5" s="8">
        <v>248.66</v>
      </c>
      <c r="E5" s="8">
        <v>-8.1999999999999993</v>
      </c>
      <c r="F5" s="8">
        <v>9.2899999999999991</v>
      </c>
      <c r="G5" s="8">
        <v>12</v>
      </c>
      <c r="H5" s="8">
        <v>2.48</v>
      </c>
      <c r="I5" s="8">
        <f t="shared" si="0"/>
        <v>13.329822857142856</v>
      </c>
      <c r="J5" s="8">
        <v>1.67E-3</v>
      </c>
      <c r="K5" s="8">
        <v>9.9399999999999987E-4</v>
      </c>
      <c r="L5" s="8">
        <v>9.2999999999999995E-4</v>
      </c>
      <c r="M5" s="8">
        <v>8.7000000000000001E-4</v>
      </c>
      <c r="N5" s="8">
        <v>8.0199999999999998E-4</v>
      </c>
      <c r="O5" s="8">
        <v>7.7899999999999996E-4</v>
      </c>
      <c r="P5" s="8">
        <v>7.3900000000000007E-4</v>
      </c>
      <c r="Q5" s="8">
        <v>6.9699999999999992E-4</v>
      </c>
      <c r="R5" s="8">
        <v>6.3499999999999993E-4</v>
      </c>
      <c r="S5" s="8">
        <v>6.4099999999999997E-4</v>
      </c>
      <c r="T5" s="8">
        <v>6.1699999999999993E-4</v>
      </c>
      <c r="U5" s="8">
        <v>6.0300000000000002E-4</v>
      </c>
      <c r="V5" s="8">
        <v>5.7499999999999999E-4</v>
      </c>
      <c r="W5" s="8">
        <v>6.0599999999999998E-4</v>
      </c>
      <c r="X5" s="8">
        <v>5.3399999999999997E-4</v>
      </c>
      <c r="Y5" s="8">
        <v>5.6599999999999999E-4</v>
      </c>
      <c r="Z5" s="8">
        <v>5.5000000000000003E-4</v>
      </c>
      <c r="AA5" s="8">
        <v>4.7899999999999999E-4</v>
      </c>
      <c r="AB5" s="8">
        <v>5.04E-4</v>
      </c>
      <c r="AC5" s="8">
        <v>4.9299999999999995E-4</v>
      </c>
      <c r="AD5" s="8">
        <v>4.1100000000000002E-4</v>
      </c>
      <c r="AE5" s="8">
        <v>4.0699999999999997E-4</v>
      </c>
      <c r="AF5" s="8">
        <v>4.6199999999999995E-4</v>
      </c>
      <c r="AG5" s="8">
        <v>3.57E-4</v>
      </c>
    </row>
    <row r="6" spans="1:33" s="8" customFormat="1" x14ac:dyDescent="0.2">
      <c r="A6" s="8" t="s">
        <v>152</v>
      </c>
      <c r="B6" s="8">
        <v>1524.6500000000003</v>
      </c>
      <c r="C6" s="8">
        <v>85</v>
      </c>
      <c r="D6" s="8">
        <v>244.29</v>
      </c>
      <c r="E6" s="8">
        <v>-14.99</v>
      </c>
      <c r="F6" s="8">
        <v>8.25</v>
      </c>
      <c r="G6" s="8">
        <v>16</v>
      </c>
      <c r="H6" s="8">
        <v>2.4300000000000002</v>
      </c>
      <c r="I6" s="8">
        <f t="shared" si="0"/>
        <v>11.598910714285717</v>
      </c>
      <c r="J6" s="8">
        <v>8.3600000000000005E-4</v>
      </c>
      <c r="K6" s="8">
        <v>4.4900000000000002E-4</v>
      </c>
      <c r="L6" s="8">
        <v>3.9399999999999998E-4</v>
      </c>
      <c r="M6" s="8">
        <v>3.57E-4</v>
      </c>
      <c r="N6" s="8">
        <v>3.3500000000000001E-4</v>
      </c>
      <c r="O6" s="8">
        <v>3.1199999999999999E-4</v>
      </c>
      <c r="P6" s="8">
        <v>2.9999999999999997E-4</v>
      </c>
      <c r="Q6" s="8">
        <v>2.72E-4</v>
      </c>
      <c r="R6" s="8">
        <v>2.6199999999999997E-4</v>
      </c>
      <c r="S6" s="8">
        <v>2.4800000000000001E-4</v>
      </c>
      <c r="T6" s="8">
        <v>2.2499999999999999E-4</v>
      </c>
      <c r="U6" s="8">
        <v>2.14E-4</v>
      </c>
      <c r="V6" s="8">
        <v>2.0900000000000001E-4</v>
      </c>
      <c r="W6" s="8">
        <v>1.9600000000000002E-4</v>
      </c>
      <c r="X6" s="8">
        <v>1.7700000000000002E-4</v>
      </c>
      <c r="Y6" s="8">
        <v>1.66E-4</v>
      </c>
      <c r="Z6" s="8">
        <v>1.5699999999999999E-4</v>
      </c>
      <c r="AA6" s="8">
        <v>1.3799999999999999E-4</v>
      </c>
      <c r="AB6" s="8">
        <v>1.3300000000000001E-4</v>
      </c>
      <c r="AC6" s="8">
        <v>1.2400000000000001E-4</v>
      </c>
      <c r="AD6" s="8">
        <v>1.07E-4</v>
      </c>
      <c r="AE6" s="8">
        <v>1.17E-4</v>
      </c>
      <c r="AF6" s="8">
        <v>8.6099999999999992E-5</v>
      </c>
      <c r="AG6" s="8">
        <v>8.180000000000001E-5</v>
      </c>
    </row>
    <row r="7" spans="1:33" s="8" customFormat="1" x14ac:dyDescent="0.2">
      <c r="A7" s="8" t="s">
        <v>151</v>
      </c>
      <c r="B7" s="8">
        <v>1524.8000000000004</v>
      </c>
      <c r="C7" s="8">
        <v>105</v>
      </c>
      <c r="D7" s="8">
        <v>237.97</v>
      </c>
      <c r="E7" s="8">
        <v>-6.99</v>
      </c>
      <c r="F7" s="8">
        <v>7.87</v>
      </c>
      <c r="G7" s="8">
        <v>16</v>
      </c>
      <c r="H7" s="8">
        <v>2.4300000000000002</v>
      </c>
      <c r="I7" s="8">
        <f t="shared" si="0"/>
        <v>11.06465785714286</v>
      </c>
      <c r="J7" s="8">
        <v>1.2300000000000002E-3</v>
      </c>
      <c r="K7" s="8">
        <v>7.4600000000000003E-4</v>
      </c>
      <c r="L7" s="8">
        <v>6.5199999999999991E-4</v>
      </c>
      <c r="M7" s="8">
        <v>5.8999999999999992E-4</v>
      </c>
      <c r="N7" s="8">
        <v>5.0600000000000005E-4</v>
      </c>
      <c r="O7" s="8">
        <v>4.6199999999999995E-4</v>
      </c>
      <c r="P7" s="8">
        <v>4.2700000000000002E-4</v>
      </c>
      <c r="Q7" s="8">
        <v>4.06E-4</v>
      </c>
      <c r="R7" s="8">
        <v>3.97E-4</v>
      </c>
      <c r="S7" s="8">
        <v>3.7099999999999996E-4</v>
      </c>
      <c r="T7" s="8">
        <v>3.5199999999999999E-4</v>
      </c>
      <c r="U7" s="8">
        <v>3.3399999999999999E-4</v>
      </c>
      <c r="V7" s="8">
        <v>2.9099999999999997E-4</v>
      </c>
      <c r="W7" s="8">
        <v>2.8600000000000001E-4</v>
      </c>
      <c r="X7" s="8">
        <v>2.52E-4</v>
      </c>
      <c r="Y7" s="8">
        <v>2.2100000000000001E-4</v>
      </c>
      <c r="Z7" s="8">
        <v>2.0699999999999999E-4</v>
      </c>
      <c r="AA7" s="8">
        <v>1.94E-4</v>
      </c>
      <c r="AB7" s="8">
        <v>1.7999999999999998E-4</v>
      </c>
      <c r="AC7" s="8">
        <v>2.1100000000000001E-4</v>
      </c>
      <c r="AD7" s="8">
        <v>1.12E-4</v>
      </c>
      <c r="AE7" s="8">
        <v>1.5800000000000002E-4</v>
      </c>
      <c r="AF7" s="8">
        <v>1.9899999999999999E-4</v>
      </c>
      <c r="AG7" s="8">
        <v>1.6200000000000001E-4</v>
      </c>
    </row>
    <row r="8" spans="1:33" s="8" customFormat="1" x14ac:dyDescent="0.2">
      <c r="A8" s="8" t="s">
        <v>168</v>
      </c>
      <c r="B8" s="8">
        <v>1524.9500000000005</v>
      </c>
      <c r="C8" s="8">
        <v>125</v>
      </c>
      <c r="D8" s="8">
        <v>230.85</v>
      </c>
      <c r="E8" s="8">
        <v>-1.28</v>
      </c>
      <c r="F8" s="8">
        <v>6.71</v>
      </c>
      <c r="G8" s="8">
        <v>7</v>
      </c>
      <c r="H8" s="8">
        <v>2.71</v>
      </c>
      <c r="I8" s="8">
        <f t="shared" si="0"/>
        <v>10.520800714285716</v>
      </c>
      <c r="J8" s="8">
        <v>9.4499999999999998E-4</v>
      </c>
      <c r="K8" s="8">
        <v>4.6499999999999997E-4</v>
      </c>
      <c r="L8" s="8">
        <v>3.97E-4</v>
      </c>
      <c r="M8" s="8">
        <v>3.39E-4</v>
      </c>
      <c r="N8" s="8">
        <v>3.2300000000000004E-4</v>
      </c>
      <c r="O8" s="8">
        <v>2.81E-4</v>
      </c>
      <c r="P8" s="8">
        <v>2.6199999999999997E-4</v>
      </c>
      <c r="Q8" s="8">
        <v>2.34E-4</v>
      </c>
      <c r="R8" s="8">
        <v>2.3099999999999998E-4</v>
      </c>
      <c r="S8" s="8">
        <v>2.0100000000000001E-4</v>
      </c>
      <c r="T8" s="8">
        <v>1.93E-4</v>
      </c>
      <c r="U8" s="8">
        <v>2.0699999999999999E-4</v>
      </c>
      <c r="V8" s="8">
        <v>1.7900000000000001E-4</v>
      </c>
      <c r="W8" s="8">
        <v>1.4100000000000001E-4</v>
      </c>
      <c r="X8" s="8">
        <v>1.73E-4</v>
      </c>
      <c r="Y8" s="8">
        <v>1.35E-4</v>
      </c>
      <c r="Z8" s="8">
        <v>1.74E-4</v>
      </c>
      <c r="AA8" s="8">
        <v>1.4100000000000001E-4</v>
      </c>
      <c r="AB8" s="8">
        <v>1.01E-4</v>
      </c>
      <c r="AC8" s="8">
        <v>1.4300000000000001E-4</v>
      </c>
      <c r="AD8" s="8">
        <v>1.4999999999999999E-4</v>
      </c>
      <c r="AE8" s="8">
        <v>1.8799999999999999E-4</v>
      </c>
      <c r="AF8" s="8">
        <v>1.11E-4</v>
      </c>
      <c r="AG8" s="8">
        <v>1.4200000000000001E-4</v>
      </c>
    </row>
    <row r="9" spans="1:33" s="8" customFormat="1" x14ac:dyDescent="0.2">
      <c r="A9" s="8" t="s">
        <v>149</v>
      </c>
      <c r="B9" s="8">
        <v>1524.9500000000005</v>
      </c>
      <c r="C9" s="8">
        <v>145</v>
      </c>
      <c r="D9" s="8">
        <v>255.85</v>
      </c>
      <c r="E9" s="8">
        <v>15.58</v>
      </c>
      <c r="F9" s="8">
        <v>19.28</v>
      </c>
      <c r="G9" s="8">
        <v>6</v>
      </c>
      <c r="H9" s="8">
        <v>2.88</v>
      </c>
      <c r="I9" s="8">
        <f t="shared" si="0"/>
        <v>32.125988571428579</v>
      </c>
      <c r="J9" s="8">
        <v>4.7299999999999998E-3</v>
      </c>
      <c r="K9" s="8">
        <v>7.45E-4</v>
      </c>
      <c r="L9" s="8">
        <v>4.7999999999999996E-4</v>
      </c>
      <c r="M9" s="8">
        <v>4.6799999999999999E-4</v>
      </c>
      <c r="N9" s="8">
        <v>4.7399999999999997E-4</v>
      </c>
      <c r="O9" s="8">
        <v>4.5800000000000002E-4</v>
      </c>
      <c r="P9" s="8">
        <v>4.46E-4</v>
      </c>
      <c r="Q9" s="8">
        <v>4.2200000000000001E-4</v>
      </c>
      <c r="R9" s="8">
        <v>4.1100000000000002E-4</v>
      </c>
      <c r="S9" s="8">
        <v>4.1100000000000002E-4</v>
      </c>
      <c r="T9" s="8">
        <v>3.7599999999999998E-4</v>
      </c>
      <c r="U9" s="8">
        <v>3.9999999999999996E-4</v>
      </c>
      <c r="V9" s="8">
        <v>3.6399999999999996E-4</v>
      </c>
      <c r="W9" s="8">
        <v>3.4900000000000003E-4</v>
      </c>
      <c r="X9" s="8">
        <v>3.7300000000000001E-4</v>
      </c>
      <c r="Y9" s="8">
        <v>3.6499999999999998E-4</v>
      </c>
      <c r="Z9" s="8">
        <v>3.4200000000000002E-4</v>
      </c>
      <c r="AA9" s="8">
        <v>3.28E-4</v>
      </c>
      <c r="AB9" s="8">
        <v>3.2000000000000003E-4</v>
      </c>
      <c r="AC9" s="8">
        <v>3.6099999999999999E-4</v>
      </c>
      <c r="AD9" s="8">
        <v>3.2000000000000003E-4</v>
      </c>
      <c r="AE9" s="8">
        <v>2.6199999999999997E-4</v>
      </c>
      <c r="AF9" s="8">
        <v>3.2400000000000001E-4</v>
      </c>
      <c r="AG9" s="8">
        <v>2.9099999999999997E-4</v>
      </c>
    </row>
    <row r="10" spans="1:33" s="8" customFormat="1" x14ac:dyDescent="0.2">
      <c r="A10" s="8" t="s">
        <v>148</v>
      </c>
      <c r="B10" s="8">
        <v>1524.9500000000005</v>
      </c>
      <c r="C10" s="8">
        <v>5</v>
      </c>
      <c r="D10" s="8">
        <v>216.5</v>
      </c>
      <c r="E10" s="8">
        <v>-4.6399999999999997</v>
      </c>
      <c r="F10" s="8">
        <v>6.24</v>
      </c>
      <c r="G10" s="8">
        <v>12</v>
      </c>
      <c r="H10" s="8">
        <v>2.48</v>
      </c>
      <c r="I10" s="8">
        <f t="shared" si="0"/>
        <v>8.9535085714285731</v>
      </c>
      <c r="J10" s="8">
        <v>1.09E-3</v>
      </c>
      <c r="K10" s="8">
        <v>8.7900000000000001E-4</v>
      </c>
      <c r="L10" s="8">
        <v>8.12E-4</v>
      </c>
      <c r="M10" s="8">
        <v>7.54E-4</v>
      </c>
      <c r="N10" s="8">
        <v>6.9200000000000002E-4</v>
      </c>
      <c r="O10" s="8">
        <v>6.4400000000000004E-4</v>
      </c>
      <c r="P10" s="8">
        <v>6.0500000000000007E-4</v>
      </c>
      <c r="Q10" s="8">
        <v>5.6700000000000001E-4</v>
      </c>
      <c r="R10" s="8">
        <v>5.5699999999999999E-4</v>
      </c>
      <c r="S10" s="8">
        <v>5.0000000000000001E-4</v>
      </c>
      <c r="T10" s="8">
        <v>4.8699999999999997E-4</v>
      </c>
      <c r="U10" s="8">
        <v>4.7800000000000002E-4</v>
      </c>
      <c r="V10" s="8">
        <v>4.0400000000000001E-4</v>
      </c>
      <c r="W10" s="8">
        <v>4.0099999999999999E-4</v>
      </c>
      <c r="X10" s="8">
        <v>4.15E-4</v>
      </c>
      <c r="Y10" s="8">
        <v>3.7500000000000001E-4</v>
      </c>
      <c r="Z10" s="8">
        <v>3.57E-4</v>
      </c>
      <c r="AA10" s="8">
        <v>3.0899999999999998E-4</v>
      </c>
      <c r="AB10" s="8">
        <v>3.3099999999999997E-4</v>
      </c>
      <c r="AC10" s="8">
        <v>2.7399999999999999E-4</v>
      </c>
      <c r="AD10" s="8">
        <v>2.6899999999999998E-4</v>
      </c>
      <c r="AE10" s="8">
        <v>2.0800000000000001E-4</v>
      </c>
      <c r="AF10" s="8">
        <v>2.1699999999999999E-4</v>
      </c>
      <c r="AG10" s="8">
        <v>2.63E-4</v>
      </c>
    </row>
    <row r="11" spans="1:33" s="8" customFormat="1" x14ac:dyDescent="0.2">
      <c r="A11" s="8" t="s">
        <v>147</v>
      </c>
      <c r="B11" s="8">
        <v>1525.1000000000006</v>
      </c>
      <c r="C11" s="8">
        <v>25</v>
      </c>
      <c r="D11" s="8">
        <v>254.4</v>
      </c>
      <c r="E11" s="8">
        <v>12.65</v>
      </c>
      <c r="F11" s="8">
        <v>22.53</v>
      </c>
      <c r="G11" s="8">
        <v>14</v>
      </c>
      <c r="H11" s="8">
        <v>2.44</v>
      </c>
      <c r="I11" s="8">
        <f t="shared" si="0"/>
        <v>31.80592285714286</v>
      </c>
      <c r="J11" s="8">
        <v>1.7600000000000001E-3</v>
      </c>
      <c r="K11" s="8">
        <v>1.2999999999999999E-3</v>
      </c>
      <c r="L11" s="8">
        <v>1.2300000000000002E-3</v>
      </c>
      <c r="M11" s="8">
        <v>1.1299999999999999E-3</v>
      </c>
      <c r="N11" s="8">
        <v>1.1099999999999999E-3</v>
      </c>
      <c r="O11" s="8">
        <v>9.9099999999999991E-4</v>
      </c>
      <c r="P11" s="8">
        <v>9.5699999999999995E-4</v>
      </c>
      <c r="Q11" s="8">
        <v>9.810000000000001E-4</v>
      </c>
      <c r="R11" s="8">
        <v>8.9700000000000001E-4</v>
      </c>
      <c r="S11" s="8">
        <v>8.3600000000000005E-4</v>
      </c>
      <c r="T11" s="8">
        <v>8.1999999999999998E-4</v>
      </c>
      <c r="U11" s="8">
        <v>8.2799999999999996E-4</v>
      </c>
      <c r="V11" s="8">
        <v>8.61E-4</v>
      </c>
      <c r="W11" s="8">
        <v>8.2600000000000002E-4</v>
      </c>
      <c r="X11" s="8">
        <v>8.5499999999999997E-4</v>
      </c>
      <c r="Y11" s="8">
        <v>7.8200000000000003E-4</v>
      </c>
      <c r="Z11" s="8">
        <v>7.9500000000000003E-4</v>
      </c>
      <c r="AA11" s="8">
        <v>6.78E-4</v>
      </c>
      <c r="AB11" s="8">
        <v>6.4099999999999997E-4</v>
      </c>
      <c r="AC11" s="8">
        <v>6.6300000000000007E-4</v>
      </c>
      <c r="AD11" s="8">
        <v>6.6799999999999997E-4</v>
      </c>
      <c r="AE11" s="8">
        <v>6.7900000000000002E-4</v>
      </c>
      <c r="AF11" s="8">
        <v>7.9299999999999998E-4</v>
      </c>
      <c r="AG11" s="8">
        <v>6.1899999999999998E-4</v>
      </c>
    </row>
    <row r="12" spans="1:33" s="8" customFormat="1" x14ac:dyDescent="0.2">
      <c r="A12" s="8" t="s">
        <v>146</v>
      </c>
      <c r="B12" s="8">
        <v>1525.2500000000007</v>
      </c>
      <c r="C12" s="8">
        <v>45</v>
      </c>
      <c r="D12" s="8">
        <v>224.63</v>
      </c>
      <c r="E12" s="8">
        <v>8.7799999999999994</v>
      </c>
      <c r="F12" s="8">
        <v>13.68</v>
      </c>
      <c r="G12" s="8">
        <v>13</v>
      </c>
      <c r="H12" s="8">
        <v>2.46</v>
      </c>
      <c r="I12" s="8">
        <f t="shared" si="0"/>
        <v>19.470548571428573</v>
      </c>
      <c r="J12" s="8">
        <v>1.91E-3</v>
      </c>
      <c r="K12" s="8">
        <v>8.9899999999999995E-4</v>
      </c>
      <c r="L12" s="8">
        <v>7.6499999999999995E-4</v>
      </c>
      <c r="M12" s="8">
        <v>6.7199999999999996E-4</v>
      </c>
      <c r="N12" s="8">
        <v>6.1399999999999996E-4</v>
      </c>
      <c r="O12" s="8">
        <v>6.1200000000000002E-4</v>
      </c>
      <c r="P12" s="8">
        <v>5.7899999999999998E-4</v>
      </c>
      <c r="Q12" s="8">
        <v>5.3600000000000002E-4</v>
      </c>
      <c r="R12" s="8">
        <v>5.7299999999999994E-4</v>
      </c>
      <c r="S12" s="8">
        <v>5.0000000000000001E-4</v>
      </c>
      <c r="T12" s="8">
        <v>5.31E-4</v>
      </c>
      <c r="U12" s="8">
        <v>4.9399999999999997E-4</v>
      </c>
      <c r="V12" s="8">
        <v>4.06E-4</v>
      </c>
      <c r="W12" s="8">
        <v>3.4600000000000001E-4</v>
      </c>
      <c r="X12" s="8">
        <v>2.7500000000000002E-4</v>
      </c>
      <c r="Y12" s="8">
        <v>3.0499999999999999E-4</v>
      </c>
      <c r="Z12" s="8">
        <v>2.6199999999999997E-4</v>
      </c>
      <c r="AA12" s="8">
        <v>2.4900000000000004E-4</v>
      </c>
      <c r="AB12" s="8">
        <v>3.9300000000000001E-4</v>
      </c>
      <c r="AC12" s="8">
        <v>2.2600000000000002E-4</v>
      </c>
      <c r="AD12" s="8">
        <v>2.1599999999999999E-4</v>
      </c>
      <c r="AE12" s="8">
        <v>3.1800000000000003E-4</v>
      </c>
      <c r="AF12" s="8">
        <v>3.2699999999999998E-4</v>
      </c>
      <c r="AG12" s="8">
        <v>2.9499999999999996E-4</v>
      </c>
    </row>
    <row r="13" spans="1:33" s="8" customFormat="1" x14ac:dyDescent="0.2">
      <c r="A13" s="8" t="s">
        <v>145</v>
      </c>
      <c r="B13" s="8">
        <v>1525.4000000000008</v>
      </c>
      <c r="C13" s="8">
        <v>65</v>
      </c>
      <c r="D13" s="8">
        <v>228.85</v>
      </c>
      <c r="E13" s="8">
        <v>-1.38</v>
      </c>
      <c r="F13" s="8">
        <v>9.74</v>
      </c>
      <c r="G13" s="8">
        <v>15</v>
      </c>
      <c r="H13" s="8">
        <v>2.4300000000000002</v>
      </c>
      <c r="I13" s="8">
        <f t="shared" si="0"/>
        <v>13.693744285714288</v>
      </c>
      <c r="J13" s="8">
        <v>1.2199999999999999E-3</v>
      </c>
      <c r="K13" s="8">
        <v>8.4800000000000001E-4</v>
      </c>
      <c r="L13" s="8">
        <v>7.6899999999999994E-4</v>
      </c>
      <c r="M13" s="8">
        <v>7.1699999999999997E-4</v>
      </c>
      <c r="N13" s="8">
        <v>6.6199999999999994E-4</v>
      </c>
      <c r="O13" s="8">
        <v>6.02E-4</v>
      </c>
      <c r="P13" s="8">
        <v>5.7299999999999994E-4</v>
      </c>
      <c r="Q13" s="8">
        <v>4.9899999999999999E-4</v>
      </c>
      <c r="R13" s="8">
        <v>4.6799999999999999E-4</v>
      </c>
      <c r="S13" s="8">
        <v>4.4999999999999999E-4</v>
      </c>
      <c r="T13" s="8">
        <v>4.2100000000000004E-4</v>
      </c>
      <c r="U13" s="8">
        <v>3.9399999999999998E-4</v>
      </c>
      <c r="V13" s="8">
        <v>3.9000000000000005E-4</v>
      </c>
      <c r="W13" s="8">
        <v>3.6600000000000001E-4</v>
      </c>
      <c r="X13" s="8">
        <v>3.8099999999999999E-4</v>
      </c>
      <c r="Y13" s="8">
        <v>3.7199999999999999E-4</v>
      </c>
      <c r="Z13" s="8">
        <v>3.1600000000000004E-4</v>
      </c>
      <c r="AA13" s="8">
        <v>2.9299999999999997E-4</v>
      </c>
      <c r="AB13" s="8">
        <v>2.34E-4</v>
      </c>
      <c r="AC13" s="8">
        <v>3.1600000000000004E-4</v>
      </c>
      <c r="AD13" s="8">
        <v>2.9399999999999999E-4</v>
      </c>
      <c r="AE13" s="8">
        <v>2.6800000000000001E-4</v>
      </c>
      <c r="AF13" s="8">
        <v>2.7599999999999999E-4</v>
      </c>
      <c r="AG13" s="8">
        <v>2.1000000000000001E-4</v>
      </c>
    </row>
    <row r="14" spans="1:33" s="8" customFormat="1" x14ac:dyDescent="0.2">
      <c r="A14" s="8" t="s">
        <v>144</v>
      </c>
      <c r="B14" s="8">
        <v>1525.5500000000009</v>
      </c>
      <c r="C14" s="8">
        <v>85</v>
      </c>
      <c r="D14" s="8">
        <v>208.38</v>
      </c>
      <c r="E14" s="8">
        <v>-12.44</v>
      </c>
      <c r="F14" s="8">
        <v>9.42</v>
      </c>
      <c r="G14" s="8">
        <v>18</v>
      </c>
      <c r="H14" s="8">
        <v>2.4300000000000002</v>
      </c>
      <c r="I14" s="8">
        <f t="shared" si="0"/>
        <v>13.243847142857145</v>
      </c>
      <c r="J14" s="8">
        <v>8.7300000000000008E-4</v>
      </c>
      <c r="K14" s="8">
        <v>6.6500000000000001E-4</v>
      </c>
      <c r="L14" s="8">
        <v>5.9800000000000001E-4</v>
      </c>
      <c r="M14" s="8">
        <v>5.4300000000000008E-4</v>
      </c>
      <c r="N14" s="8">
        <v>5.0200000000000006E-4</v>
      </c>
      <c r="O14" s="8">
        <v>4.5200000000000004E-4</v>
      </c>
      <c r="P14" s="8">
        <v>4.2100000000000004E-4</v>
      </c>
      <c r="Q14" s="8">
        <v>3.6999999999999999E-4</v>
      </c>
      <c r="R14" s="8">
        <v>3.6099999999999999E-4</v>
      </c>
      <c r="S14" s="8">
        <v>3.6399999999999996E-4</v>
      </c>
      <c r="T14" s="8">
        <v>3.1199999999999999E-4</v>
      </c>
      <c r="U14" s="8">
        <v>3.1199999999999999E-4</v>
      </c>
      <c r="V14" s="8">
        <v>2.8200000000000002E-4</v>
      </c>
      <c r="W14" s="8">
        <v>3.1399999999999999E-4</v>
      </c>
      <c r="X14" s="8">
        <v>3.21E-4</v>
      </c>
      <c r="Y14" s="8">
        <v>3.0299999999999999E-4</v>
      </c>
      <c r="Z14" s="8">
        <v>3.1500000000000001E-4</v>
      </c>
      <c r="AA14" s="8">
        <v>2.6699999999999998E-4</v>
      </c>
      <c r="AB14" s="8">
        <v>2.5899999999999995E-4</v>
      </c>
      <c r="AC14" s="8">
        <v>2.8400000000000002E-4</v>
      </c>
      <c r="AD14" s="8">
        <v>2.34E-4</v>
      </c>
      <c r="AE14" s="8">
        <v>2.2700000000000002E-4</v>
      </c>
      <c r="AF14" s="8">
        <v>2.04E-4</v>
      </c>
      <c r="AG14" s="8">
        <v>2.1699999999999999E-4</v>
      </c>
    </row>
    <row r="15" spans="1:33" s="8" customFormat="1" x14ac:dyDescent="0.2">
      <c r="A15" s="8" t="s">
        <v>143</v>
      </c>
      <c r="B15" s="8">
        <v>1525.700000000001</v>
      </c>
      <c r="C15" s="8">
        <v>105</v>
      </c>
      <c r="D15" s="8">
        <v>232.49</v>
      </c>
      <c r="E15" s="8">
        <v>-6.72</v>
      </c>
      <c r="F15" s="8">
        <v>13.57</v>
      </c>
      <c r="G15" s="8">
        <v>12</v>
      </c>
      <c r="H15" s="8">
        <v>2.48</v>
      </c>
      <c r="I15" s="8">
        <f t="shared" si="0"/>
        <v>19.47101142857143</v>
      </c>
      <c r="J15" s="8">
        <v>2.5300000000000001E-3</v>
      </c>
      <c r="K15" s="8">
        <v>3.7399999999999998E-4</v>
      </c>
      <c r="L15" s="8">
        <v>4.2999999999999999E-4</v>
      </c>
      <c r="M15" s="8">
        <v>4.4200000000000001E-4</v>
      </c>
      <c r="N15" s="8">
        <v>4.3599999999999997E-4</v>
      </c>
      <c r="O15" s="8">
        <v>4.1100000000000002E-4</v>
      </c>
      <c r="P15" s="8">
        <v>3.7199999999999999E-4</v>
      </c>
      <c r="Q15" s="8">
        <v>3.8299999999999999E-4</v>
      </c>
      <c r="R15" s="8">
        <v>3.5400000000000004E-4</v>
      </c>
      <c r="S15" s="8">
        <v>3.2599999999999996E-4</v>
      </c>
      <c r="T15" s="8">
        <v>3.2200000000000002E-4</v>
      </c>
      <c r="U15" s="8">
        <v>2.9099999999999997E-4</v>
      </c>
      <c r="V15" s="8">
        <v>2.3799999999999998E-4</v>
      </c>
      <c r="W15" s="8">
        <v>2.5300000000000002E-4</v>
      </c>
      <c r="X15" s="8">
        <v>2.4800000000000001E-4</v>
      </c>
      <c r="Y15" s="8">
        <v>2.12E-4</v>
      </c>
      <c r="Z15" s="8">
        <v>2.22E-4</v>
      </c>
      <c r="AA15" s="8">
        <v>1.7999999999999998E-4</v>
      </c>
      <c r="AB15" s="8">
        <v>2.03E-4</v>
      </c>
      <c r="AC15" s="8">
        <v>2.22E-4</v>
      </c>
      <c r="AD15" s="8">
        <v>1.8699999999999999E-4</v>
      </c>
      <c r="AE15" s="8">
        <v>1.7900000000000001E-4</v>
      </c>
      <c r="AF15" s="8">
        <v>2.3999999999999998E-4</v>
      </c>
      <c r="AG15" s="8">
        <v>1.6799999999999999E-4</v>
      </c>
    </row>
    <row r="16" spans="1:33" s="8" customFormat="1" x14ac:dyDescent="0.2">
      <c r="A16" s="8" t="s">
        <v>142</v>
      </c>
      <c r="B16" s="8">
        <v>1525.850000000001</v>
      </c>
      <c r="C16" s="8">
        <v>125</v>
      </c>
      <c r="D16" s="8">
        <v>217.1</v>
      </c>
      <c r="E16" s="8">
        <v>5.85</v>
      </c>
      <c r="F16" s="8">
        <v>7.76</v>
      </c>
      <c r="G16" s="8">
        <v>11</v>
      </c>
      <c r="H16" s="8">
        <v>2.5099999999999998</v>
      </c>
      <c r="I16" s="8">
        <f t="shared" si="0"/>
        <v>11.269182857142857</v>
      </c>
      <c r="J16" s="8">
        <v>8.6799999999999996E-4</v>
      </c>
      <c r="K16" s="8">
        <v>6.3499999999999993E-4</v>
      </c>
      <c r="L16" s="8">
        <v>5.6000000000000006E-4</v>
      </c>
      <c r="M16" s="8">
        <v>5.53E-4</v>
      </c>
      <c r="N16" s="8">
        <v>5.1099999999999995E-4</v>
      </c>
      <c r="O16" s="8">
        <v>4.8999999999999998E-4</v>
      </c>
      <c r="P16" s="8">
        <v>4.26E-4</v>
      </c>
      <c r="Q16" s="8">
        <v>4.08E-4</v>
      </c>
      <c r="R16" s="8">
        <v>3.8500000000000003E-4</v>
      </c>
      <c r="S16" s="8">
        <v>3.0699999999999998E-4</v>
      </c>
      <c r="T16" s="8">
        <v>3.1199999999999999E-4</v>
      </c>
      <c r="U16" s="8">
        <v>2.81E-4</v>
      </c>
      <c r="V16" s="8">
        <v>2.8900000000000003E-4</v>
      </c>
      <c r="W16" s="8">
        <v>2.24E-4</v>
      </c>
      <c r="X16" s="8">
        <v>1.9600000000000002E-4</v>
      </c>
      <c r="Y16" s="8">
        <v>2.4699999999999999E-4</v>
      </c>
      <c r="Z16" s="8">
        <v>2.0599999999999999E-4</v>
      </c>
      <c r="AA16" s="8">
        <v>1.84E-4</v>
      </c>
      <c r="AB16" s="8">
        <v>2.12E-4</v>
      </c>
      <c r="AC16" s="8">
        <v>1.4100000000000001E-4</v>
      </c>
      <c r="AD16" s="8">
        <v>3.2300000000000004E-4</v>
      </c>
      <c r="AE16" s="8">
        <v>1.6799999999999999E-4</v>
      </c>
      <c r="AF16" s="8">
        <v>3.1600000000000004E-4</v>
      </c>
      <c r="AG16" s="8">
        <v>1.76E-4</v>
      </c>
    </row>
    <row r="17" spans="1:33" s="8" customFormat="1" x14ac:dyDescent="0.2">
      <c r="A17" s="8" t="s">
        <v>141</v>
      </c>
      <c r="B17" s="8">
        <v>1526.0000000000011</v>
      </c>
      <c r="C17" s="8">
        <v>145</v>
      </c>
      <c r="D17" s="8">
        <v>201.46</v>
      </c>
      <c r="E17" s="8">
        <v>13.01</v>
      </c>
      <c r="F17" s="8">
        <v>11</v>
      </c>
      <c r="G17" s="8">
        <v>13</v>
      </c>
      <c r="H17" s="8">
        <v>2.46</v>
      </c>
      <c r="I17" s="8">
        <f t="shared" si="0"/>
        <v>15.656142857142857</v>
      </c>
      <c r="J17" s="8">
        <v>9.7100000000000007E-4</v>
      </c>
      <c r="K17" s="8">
        <v>6.1699999999999993E-4</v>
      </c>
      <c r="L17" s="8">
        <v>5.7400000000000007E-4</v>
      </c>
      <c r="M17" s="8">
        <v>5.1000000000000004E-4</v>
      </c>
      <c r="N17" s="8">
        <v>4.7899999999999999E-4</v>
      </c>
      <c r="O17" s="8">
        <v>4.6000000000000001E-4</v>
      </c>
      <c r="P17" s="8">
        <v>4.3399999999999998E-4</v>
      </c>
      <c r="Q17" s="8">
        <v>3.9599999999999998E-4</v>
      </c>
      <c r="R17" s="8">
        <v>3.57E-4</v>
      </c>
      <c r="S17" s="8">
        <v>3.4200000000000002E-4</v>
      </c>
      <c r="T17" s="8">
        <v>3.3500000000000001E-4</v>
      </c>
      <c r="U17" s="8">
        <v>3.0400000000000002E-4</v>
      </c>
      <c r="V17" s="8">
        <v>3.0299999999999999E-4</v>
      </c>
      <c r="W17" s="8">
        <v>2.8700000000000004E-4</v>
      </c>
      <c r="X17" s="8">
        <v>2.6800000000000001E-4</v>
      </c>
      <c r="Y17" s="8">
        <v>2.8900000000000003E-4</v>
      </c>
      <c r="Z17" s="8">
        <v>3.19E-4</v>
      </c>
      <c r="AA17" s="8">
        <v>2.0599999999999999E-4</v>
      </c>
      <c r="AB17" s="8">
        <v>2.0599999999999999E-4</v>
      </c>
      <c r="AC17" s="8">
        <v>2.3099999999999998E-4</v>
      </c>
      <c r="AD17" s="8">
        <v>3.0699999999999998E-4</v>
      </c>
      <c r="AE17" s="8">
        <v>2.3900000000000001E-4</v>
      </c>
      <c r="AF17" s="8">
        <v>3.0699999999999998E-4</v>
      </c>
      <c r="AG17" s="8">
        <v>1.3199999999999998E-4</v>
      </c>
    </row>
    <row r="18" spans="1:33" s="8" customFormat="1" x14ac:dyDescent="0.2">
      <c r="A18" s="8" t="s">
        <v>140</v>
      </c>
      <c r="B18" s="8">
        <v>1526.1500000000012</v>
      </c>
      <c r="C18" s="8">
        <v>5</v>
      </c>
      <c r="D18" s="8">
        <v>252.7</v>
      </c>
      <c r="E18" s="8">
        <v>-14.47</v>
      </c>
      <c r="F18" s="8">
        <v>11.66</v>
      </c>
      <c r="G18" s="8">
        <v>11</v>
      </c>
      <c r="H18" s="8">
        <v>2.5099999999999998</v>
      </c>
      <c r="I18" s="8">
        <f t="shared" si="0"/>
        <v>16.932818571428569</v>
      </c>
      <c r="J18" s="8">
        <v>4.6799999999999999E-4</v>
      </c>
      <c r="K18" s="8">
        <v>3.3999999999999997E-4</v>
      </c>
      <c r="L18" s="8">
        <v>2.8700000000000004E-4</v>
      </c>
      <c r="M18" s="8">
        <v>2.7500000000000002E-4</v>
      </c>
      <c r="N18" s="8">
        <v>2.7700000000000001E-4</v>
      </c>
      <c r="O18" s="8">
        <v>2.4200000000000003E-4</v>
      </c>
      <c r="P18" s="8">
        <v>2.14E-4</v>
      </c>
      <c r="Q18" s="8">
        <v>2.23E-4</v>
      </c>
      <c r="R18" s="8">
        <v>2.1100000000000001E-4</v>
      </c>
      <c r="S18" s="8">
        <v>1.9999999999999998E-4</v>
      </c>
      <c r="T18" s="8">
        <v>1.7999999999999998E-4</v>
      </c>
      <c r="U18" s="8">
        <v>1.5800000000000002E-4</v>
      </c>
      <c r="V18" s="8">
        <v>1.74E-4</v>
      </c>
      <c r="W18" s="8">
        <v>1.84E-4</v>
      </c>
      <c r="X18" s="8">
        <v>1.5699999999999999E-4</v>
      </c>
      <c r="Y18" s="8">
        <v>1.5900000000000002E-4</v>
      </c>
      <c r="Z18" s="8">
        <v>1.1899999999999999E-4</v>
      </c>
      <c r="AA18" s="8">
        <v>1.26E-4</v>
      </c>
      <c r="AB18" s="8">
        <v>9.09E-5</v>
      </c>
      <c r="AC18" s="8">
        <v>8.3900000000000006E-5</v>
      </c>
      <c r="AD18" s="8">
        <v>9.3700000000000001E-5</v>
      </c>
      <c r="AE18" s="8">
        <v>9.9600000000000009E-5</v>
      </c>
      <c r="AF18" s="8">
        <v>5.13E-5</v>
      </c>
      <c r="AG18" s="8">
        <v>8.0699999999999996E-5</v>
      </c>
    </row>
    <row r="19" spans="1:33" s="8" customFormat="1" x14ac:dyDescent="0.2">
      <c r="A19" s="8" t="s">
        <v>139</v>
      </c>
      <c r="B19" s="8">
        <v>1526.3000000000013</v>
      </c>
      <c r="C19" s="8">
        <v>25</v>
      </c>
      <c r="D19" s="8">
        <v>261.69</v>
      </c>
      <c r="E19" s="8">
        <v>-12.47</v>
      </c>
      <c r="F19" s="8">
        <v>9.8000000000000007</v>
      </c>
      <c r="G19" s="8">
        <v>13</v>
      </c>
      <c r="H19" s="8">
        <v>2.46</v>
      </c>
      <c r="I19" s="8">
        <f t="shared" si="0"/>
        <v>13.948200000000002</v>
      </c>
      <c r="J19" s="8">
        <v>1.4E-3</v>
      </c>
      <c r="K19" s="8">
        <v>1.07E-3</v>
      </c>
      <c r="L19" s="8">
        <v>9.5999999999999992E-4</v>
      </c>
      <c r="M19" s="8">
        <v>9.0899999999999998E-4</v>
      </c>
      <c r="N19" s="8">
        <v>8.4200000000000008E-4</v>
      </c>
      <c r="O19" s="8">
        <v>7.8299999999999995E-4</v>
      </c>
      <c r="P19" s="8">
        <v>7.5799999999999999E-4</v>
      </c>
      <c r="Q19" s="8">
        <v>7.36E-4</v>
      </c>
      <c r="R19" s="8">
        <v>6.8999999999999997E-4</v>
      </c>
      <c r="S19" s="8">
        <v>6.3699999999999998E-4</v>
      </c>
      <c r="T19" s="8">
        <v>5.8999999999999992E-4</v>
      </c>
      <c r="U19" s="8">
        <v>5.7499999999999999E-4</v>
      </c>
      <c r="V19" s="8">
        <v>5.4799999999999998E-4</v>
      </c>
      <c r="W19" s="8">
        <v>5.5499999999999994E-4</v>
      </c>
      <c r="X19" s="8">
        <v>4.7199999999999998E-4</v>
      </c>
      <c r="Y19" s="8">
        <v>4.9699999999999994E-4</v>
      </c>
      <c r="Z19" s="8">
        <v>4.4999999999999999E-4</v>
      </c>
      <c r="AA19" s="8">
        <v>4.4999999999999999E-4</v>
      </c>
      <c r="AB19" s="8">
        <v>4.5600000000000003E-4</v>
      </c>
      <c r="AC19" s="8">
        <v>4.06E-4</v>
      </c>
      <c r="AD19" s="8">
        <v>3.19E-4</v>
      </c>
      <c r="AE19" s="8">
        <v>3.6199999999999996E-4</v>
      </c>
      <c r="AF19" s="8">
        <v>2.3099999999999998E-4</v>
      </c>
      <c r="AG19" s="8">
        <v>4.5100000000000001E-4</v>
      </c>
    </row>
    <row r="20" spans="1:33" s="8" customFormat="1" x14ac:dyDescent="0.2">
      <c r="A20" s="8" t="s">
        <v>138</v>
      </c>
      <c r="B20" s="8">
        <v>1526.4500000000014</v>
      </c>
      <c r="C20" s="8">
        <v>45</v>
      </c>
      <c r="D20" s="8">
        <v>256.77</v>
      </c>
      <c r="E20" s="8">
        <v>7.34</v>
      </c>
      <c r="F20" s="8">
        <v>10.46</v>
      </c>
      <c r="G20" s="8">
        <v>11</v>
      </c>
      <c r="H20" s="8">
        <v>2.5099999999999998</v>
      </c>
      <c r="I20" s="8">
        <f t="shared" si="0"/>
        <v>15.190161428571431</v>
      </c>
      <c r="J20" s="8">
        <v>3.19E-4</v>
      </c>
      <c r="K20" s="8">
        <v>3.4200000000000002E-4</v>
      </c>
      <c r="L20" s="8">
        <v>3.0899999999999998E-4</v>
      </c>
      <c r="M20" s="8">
        <v>2.8500000000000004E-4</v>
      </c>
      <c r="N20" s="8">
        <v>2.5699999999999996E-4</v>
      </c>
      <c r="O20" s="8">
        <v>2.4400000000000002E-4</v>
      </c>
      <c r="P20" s="8">
        <v>2.12E-4</v>
      </c>
      <c r="Q20" s="8">
        <v>2.1000000000000001E-4</v>
      </c>
      <c r="R20" s="8">
        <v>1.9000000000000001E-4</v>
      </c>
      <c r="S20" s="8">
        <v>1.7700000000000002E-4</v>
      </c>
      <c r="T20" s="8">
        <v>1.6999999999999999E-4</v>
      </c>
      <c r="U20" s="8">
        <v>1.2899999999999999E-4</v>
      </c>
      <c r="V20" s="8">
        <v>1.5300000000000001E-4</v>
      </c>
      <c r="W20" s="8">
        <v>1.46E-4</v>
      </c>
      <c r="X20" s="8">
        <v>1.0899999999999999E-4</v>
      </c>
      <c r="Y20" s="8">
        <v>1.4100000000000001E-4</v>
      </c>
      <c r="Z20" s="8">
        <v>1.01E-4</v>
      </c>
      <c r="AA20" s="8">
        <v>1.11E-4</v>
      </c>
      <c r="AB20" s="8">
        <v>9.8200000000000002E-5</v>
      </c>
      <c r="AC20" s="8">
        <v>1.2800000000000002E-4</v>
      </c>
      <c r="AD20" s="8">
        <v>1.17E-4</v>
      </c>
      <c r="AE20" s="8">
        <v>1.15E-4</v>
      </c>
      <c r="AF20" s="8">
        <v>8.5400000000000002E-5</v>
      </c>
      <c r="AG20" s="8">
        <v>1.3199999999999998E-4</v>
      </c>
    </row>
    <row r="21" spans="1:33" s="8" customFormat="1" x14ac:dyDescent="0.2">
      <c r="A21" s="8" t="s">
        <v>137</v>
      </c>
      <c r="B21" s="8">
        <v>1526.6000000000015</v>
      </c>
      <c r="C21" s="8">
        <v>65</v>
      </c>
      <c r="D21" s="8">
        <v>36.04</v>
      </c>
      <c r="E21" s="8">
        <v>20.99</v>
      </c>
      <c r="F21" s="8">
        <v>11.71</v>
      </c>
      <c r="G21" s="8">
        <v>10</v>
      </c>
      <c r="H21" s="8">
        <v>2.54</v>
      </c>
      <c r="I21" s="8">
        <f t="shared" si="0"/>
        <v>17.208681428571431</v>
      </c>
      <c r="J21" s="8">
        <v>6.4599999999999996E-3</v>
      </c>
      <c r="K21" s="8">
        <v>2.14E-3</v>
      </c>
      <c r="L21" s="8">
        <v>1.2300000000000002E-3</v>
      </c>
      <c r="M21" s="8">
        <v>8.5599999999999999E-4</v>
      </c>
      <c r="N21" s="8">
        <v>6.3200000000000007E-4</v>
      </c>
      <c r="O21" s="8">
        <v>4.9200000000000003E-4</v>
      </c>
      <c r="P21" s="8">
        <v>4.3599999999999997E-4</v>
      </c>
      <c r="Q21" s="8">
        <v>3.88E-4</v>
      </c>
      <c r="R21" s="8">
        <v>3.3E-4</v>
      </c>
      <c r="S21" s="8">
        <v>2.9599999999999998E-4</v>
      </c>
      <c r="T21" s="8">
        <v>2.5999999999999998E-4</v>
      </c>
      <c r="U21" s="8">
        <v>2.4900000000000004E-4</v>
      </c>
      <c r="V21" s="8">
        <v>2.52E-4</v>
      </c>
      <c r="W21" s="8">
        <v>2.5000000000000001E-4</v>
      </c>
      <c r="X21" s="8">
        <v>2.2499999999999999E-4</v>
      </c>
      <c r="Y21" s="8">
        <v>2.13E-4</v>
      </c>
      <c r="Z21" s="8">
        <v>2.1499999999999999E-4</v>
      </c>
      <c r="AA21" s="8">
        <v>1.4200000000000001E-4</v>
      </c>
      <c r="AB21" s="8">
        <v>1.5699999999999999E-4</v>
      </c>
      <c r="AC21" s="8">
        <v>1.9899999999999999E-4</v>
      </c>
      <c r="AD21" s="8">
        <v>1.03E-4</v>
      </c>
      <c r="AE21" s="8">
        <v>1.47E-4</v>
      </c>
      <c r="AF21" s="8">
        <v>2.4200000000000003E-4</v>
      </c>
      <c r="AG21" s="8">
        <v>1.7800000000000002E-4</v>
      </c>
    </row>
    <row r="22" spans="1:33" s="8" customFormat="1" x14ac:dyDescent="0.2">
      <c r="A22" s="8" t="s">
        <v>136</v>
      </c>
      <c r="B22" s="8">
        <v>1526.7500000000016</v>
      </c>
      <c r="C22" s="8">
        <v>85</v>
      </c>
      <c r="D22" s="8">
        <v>267.31</v>
      </c>
      <c r="E22" s="8">
        <v>-5.87</v>
      </c>
      <c r="F22" s="8">
        <v>11.69</v>
      </c>
      <c r="G22" s="8">
        <v>15</v>
      </c>
      <c r="H22" s="8">
        <v>2.4300000000000002</v>
      </c>
      <c r="I22" s="8">
        <f t="shared" si="0"/>
        <v>16.435305000000003</v>
      </c>
      <c r="J22" s="8">
        <v>4.3199999999999998E-4</v>
      </c>
      <c r="K22" s="8">
        <v>4.2300000000000004E-4</v>
      </c>
      <c r="L22" s="8">
        <v>4.0299999999999998E-4</v>
      </c>
      <c r="M22" s="8">
        <v>3.6899999999999997E-4</v>
      </c>
      <c r="N22" s="8">
        <v>3.4400000000000001E-4</v>
      </c>
      <c r="O22" s="8">
        <v>3.3E-4</v>
      </c>
      <c r="P22" s="8">
        <v>2.9399999999999999E-4</v>
      </c>
      <c r="Q22" s="8">
        <v>2.6600000000000001E-4</v>
      </c>
      <c r="R22" s="8">
        <v>2.4600000000000002E-4</v>
      </c>
      <c r="S22" s="8">
        <v>2.4200000000000003E-4</v>
      </c>
      <c r="T22" s="8">
        <v>2.3099999999999998E-4</v>
      </c>
      <c r="U22" s="8">
        <v>2.3099999999999998E-4</v>
      </c>
      <c r="V22" s="8">
        <v>1.8599999999999999E-4</v>
      </c>
      <c r="W22" s="8">
        <v>1.7800000000000002E-4</v>
      </c>
      <c r="X22" s="8">
        <v>1.7800000000000002E-4</v>
      </c>
      <c r="Y22" s="8">
        <v>1.84E-4</v>
      </c>
      <c r="Z22" s="8">
        <v>1.6699999999999999E-4</v>
      </c>
      <c r="AA22" s="8">
        <v>1.6100000000000001E-4</v>
      </c>
      <c r="AB22" s="8">
        <v>1.4799999999999999E-4</v>
      </c>
      <c r="AC22" s="8">
        <v>9.9400000000000004E-5</v>
      </c>
      <c r="AD22" s="8">
        <v>7.7700000000000005E-5</v>
      </c>
      <c r="AE22" s="8">
        <v>1.0400000000000001E-4</v>
      </c>
      <c r="AF22" s="8">
        <v>6.6299999999999999E-5</v>
      </c>
      <c r="AG22" s="8">
        <v>1.0899999999999999E-4</v>
      </c>
    </row>
    <row r="23" spans="1:33" s="8" customFormat="1" x14ac:dyDescent="0.2">
      <c r="A23" s="8" t="s">
        <v>135</v>
      </c>
      <c r="B23" s="8">
        <v>1526.9000000000017</v>
      </c>
      <c r="C23" s="8">
        <v>105</v>
      </c>
      <c r="D23" s="8">
        <v>233</v>
      </c>
      <c r="E23" s="8">
        <v>6.98</v>
      </c>
      <c r="F23" s="8">
        <v>9.16</v>
      </c>
      <c r="G23" s="8">
        <v>13</v>
      </c>
      <c r="H23" s="8">
        <v>2.46</v>
      </c>
      <c r="I23" s="8">
        <f t="shared" si="0"/>
        <v>13.037297142857144</v>
      </c>
      <c r="J23" s="8">
        <v>8.8900000000000003E-4</v>
      </c>
      <c r="K23" s="8">
        <v>6.2500000000000001E-4</v>
      </c>
      <c r="L23" s="8">
        <v>5.7400000000000007E-4</v>
      </c>
      <c r="M23" s="8">
        <v>5.3900000000000009E-4</v>
      </c>
      <c r="N23" s="8">
        <v>5.1500000000000005E-4</v>
      </c>
      <c r="O23" s="8">
        <v>4.7899999999999999E-4</v>
      </c>
      <c r="P23" s="8">
        <v>4.44E-4</v>
      </c>
      <c r="Q23" s="8">
        <v>4.2400000000000001E-4</v>
      </c>
      <c r="R23" s="8">
        <v>3.79E-4</v>
      </c>
      <c r="S23" s="8">
        <v>3.8400000000000001E-4</v>
      </c>
      <c r="T23" s="8">
        <v>3.5199999999999999E-4</v>
      </c>
      <c r="U23" s="8">
        <v>3.5400000000000004E-4</v>
      </c>
      <c r="V23" s="8">
        <v>3.3399999999999999E-4</v>
      </c>
      <c r="W23" s="8">
        <v>3.0299999999999999E-4</v>
      </c>
      <c r="X23" s="8">
        <v>2.9999999999999997E-4</v>
      </c>
      <c r="Y23" s="8">
        <v>3.2499999999999999E-4</v>
      </c>
      <c r="Z23" s="8">
        <v>2.6199999999999997E-4</v>
      </c>
      <c r="AA23" s="8">
        <v>2.7500000000000002E-4</v>
      </c>
      <c r="AB23" s="8">
        <v>2.4400000000000002E-4</v>
      </c>
      <c r="AC23" s="8">
        <v>2.3000000000000001E-4</v>
      </c>
      <c r="AD23" s="8">
        <v>2.2499999999999999E-4</v>
      </c>
      <c r="AE23" s="8">
        <v>2.2800000000000001E-4</v>
      </c>
      <c r="AF23" s="8">
        <v>1.8900000000000001E-4</v>
      </c>
      <c r="AG23" s="8">
        <v>2.8500000000000004E-4</v>
      </c>
    </row>
    <row r="24" spans="1:33" s="8" customFormat="1" x14ac:dyDescent="0.2">
      <c r="A24" s="8" t="s">
        <v>134</v>
      </c>
      <c r="B24" s="8">
        <v>1527.0500000000018</v>
      </c>
      <c r="C24" s="8">
        <v>125</v>
      </c>
      <c r="D24" s="8">
        <v>208.9</v>
      </c>
      <c r="E24" s="8">
        <v>-20.45</v>
      </c>
      <c r="F24" s="8">
        <v>16.600000000000001</v>
      </c>
      <c r="G24" s="8">
        <v>8</v>
      </c>
      <c r="H24" s="8">
        <v>2.63</v>
      </c>
      <c r="I24" s="8">
        <f t="shared" si="0"/>
        <v>25.259271428571431</v>
      </c>
      <c r="J24" s="8">
        <v>6.29E-4</v>
      </c>
      <c r="K24" s="8">
        <v>2.4499999999999999E-4</v>
      </c>
      <c r="L24" s="8">
        <v>2.52E-4</v>
      </c>
      <c r="M24" s="8">
        <v>2.5600000000000004E-4</v>
      </c>
      <c r="N24" s="8">
        <v>2.6399999999999997E-4</v>
      </c>
      <c r="O24" s="8">
        <v>2.4800000000000001E-4</v>
      </c>
      <c r="P24" s="8">
        <v>2.4400000000000002E-4</v>
      </c>
      <c r="Q24" s="8">
        <v>2.2900000000000001E-4</v>
      </c>
      <c r="R24" s="8">
        <v>2.12E-4</v>
      </c>
      <c r="S24" s="8">
        <v>2.3000000000000001E-4</v>
      </c>
      <c r="T24" s="8">
        <v>2.12E-4</v>
      </c>
      <c r="U24" s="8">
        <v>2.1499999999999999E-4</v>
      </c>
      <c r="V24" s="8">
        <v>1.6799999999999999E-4</v>
      </c>
      <c r="W24" s="8">
        <v>1.92E-4</v>
      </c>
      <c r="X24" s="8">
        <v>1.8900000000000001E-4</v>
      </c>
      <c r="Y24" s="8">
        <v>1.8799999999999999E-4</v>
      </c>
      <c r="Z24" s="8">
        <v>1.45E-4</v>
      </c>
      <c r="AA24" s="8">
        <v>1.46E-4</v>
      </c>
      <c r="AB24" s="8">
        <v>1.74E-4</v>
      </c>
      <c r="AC24" s="8">
        <v>1.4000000000000001E-4</v>
      </c>
      <c r="AD24" s="8">
        <v>1.37E-4</v>
      </c>
      <c r="AE24" s="8">
        <v>1.6699999999999999E-4</v>
      </c>
      <c r="AF24" s="8">
        <v>1.6200000000000001E-4</v>
      </c>
      <c r="AG24" s="8">
        <v>2.1599999999999999E-4</v>
      </c>
    </row>
    <row r="25" spans="1:33" s="8" customFormat="1" x14ac:dyDescent="0.2">
      <c r="A25" s="8" t="s">
        <v>133</v>
      </c>
      <c r="B25" s="8">
        <v>1527.2000000000019</v>
      </c>
      <c r="C25" s="8">
        <v>145</v>
      </c>
      <c r="D25" s="8">
        <v>237.8</v>
      </c>
      <c r="E25" s="8">
        <v>-9.8000000000000007</v>
      </c>
      <c r="F25" s="8">
        <v>9.09</v>
      </c>
      <c r="G25" s="8">
        <v>15</v>
      </c>
      <c r="H25" s="8">
        <v>2.4300000000000002</v>
      </c>
      <c r="I25" s="8">
        <f t="shared" si="0"/>
        <v>12.779890714285715</v>
      </c>
      <c r="J25" s="8">
        <v>1.25E-3</v>
      </c>
      <c r="K25" s="8">
        <v>1.01E-3</v>
      </c>
      <c r="L25" s="8">
        <v>9.4900000000000008E-4</v>
      </c>
      <c r="M25" s="8">
        <v>9.2999999999999995E-4</v>
      </c>
      <c r="N25" s="8">
        <v>8.7799999999999998E-4</v>
      </c>
      <c r="O25" s="8">
        <v>8.61E-4</v>
      </c>
      <c r="P25" s="8">
        <v>7.9900000000000001E-4</v>
      </c>
      <c r="Q25" s="8">
        <v>7.67E-4</v>
      </c>
      <c r="R25" s="8">
        <v>7.6000000000000004E-4</v>
      </c>
      <c r="S25" s="8">
        <v>6.9499999999999998E-4</v>
      </c>
      <c r="T25" s="8">
        <v>6.9299999999999993E-4</v>
      </c>
      <c r="U25" s="8">
        <v>6.4499999999999996E-4</v>
      </c>
      <c r="V25" s="8">
        <v>5.9500000000000004E-4</v>
      </c>
      <c r="W25" s="8">
        <v>5.8299999999999997E-4</v>
      </c>
      <c r="X25" s="8">
        <v>5.8199999999999994E-4</v>
      </c>
      <c r="Y25" s="8">
        <v>5.4199999999999995E-4</v>
      </c>
      <c r="Z25" s="8">
        <v>4.86E-4</v>
      </c>
      <c r="AA25" s="8">
        <v>4.8500000000000003E-4</v>
      </c>
      <c r="AB25" s="8">
        <v>3.79E-4</v>
      </c>
      <c r="AC25" s="8">
        <v>4.1399999999999998E-4</v>
      </c>
      <c r="AD25" s="8">
        <v>3.5E-4</v>
      </c>
      <c r="AE25" s="8">
        <v>2.8400000000000002E-4</v>
      </c>
      <c r="AF25" s="8">
        <v>2.61E-4</v>
      </c>
      <c r="AG25" s="8">
        <v>1.8699999999999999E-4</v>
      </c>
    </row>
    <row r="26" spans="1:33" s="8" customFormat="1" x14ac:dyDescent="0.2">
      <c r="A26" s="8" t="s">
        <v>132</v>
      </c>
      <c r="B26" s="8">
        <v>1527.350000000002</v>
      </c>
      <c r="C26" s="8">
        <v>5</v>
      </c>
      <c r="D26" s="8">
        <v>231.03</v>
      </c>
      <c r="E26" s="8">
        <v>-6.26</v>
      </c>
      <c r="F26" s="8">
        <v>10.95</v>
      </c>
      <c r="G26" s="8">
        <v>14</v>
      </c>
      <c r="H26" s="8">
        <v>2.44</v>
      </c>
      <c r="I26" s="8">
        <f t="shared" si="0"/>
        <v>15.458271428571427</v>
      </c>
      <c r="J26" s="8">
        <v>8.4699999999999999E-4</v>
      </c>
      <c r="K26" s="8">
        <v>6.0300000000000002E-4</v>
      </c>
      <c r="L26" s="8">
        <v>5.2499999999999997E-4</v>
      </c>
      <c r="M26" s="8">
        <v>4.9100000000000001E-4</v>
      </c>
      <c r="N26" s="8">
        <v>4.5800000000000002E-4</v>
      </c>
      <c r="O26" s="8">
        <v>4.3099999999999996E-4</v>
      </c>
      <c r="P26" s="8">
        <v>3.8700000000000003E-4</v>
      </c>
      <c r="Q26" s="8">
        <v>4.06E-4</v>
      </c>
      <c r="R26" s="8">
        <v>3.6099999999999999E-4</v>
      </c>
      <c r="S26" s="8">
        <v>3.5800000000000003E-4</v>
      </c>
      <c r="T26" s="8">
        <v>3.3099999999999997E-4</v>
      </c>
      <c r="U26" s="8">
        <v>3.0899999999999998E-4</v>
      </c>
      <c r="V26" s="8">
        <v>2.8000000000000003E-4</v>
      </c>
      <c r="W26" s="8">
        <v>2.9799999999999998E-4</v>
      </c>
      <c r="X26" s="8">
        <v>2.5799999999999998E-4</v>
      </c>
      <c r="Y26" s="8">
        <v>2.5500000000000002E-4</v>
      </c>
      <c r="Z26" s="8">
        <v>2.2700000000000002E-4</v>
      </c>
      <c r="AA26" s="8">
        <v>2.4200000000000003E-4</v>
      </c>
      <c r="AB26" s="8">
        <v>1.75E-4</v>
      </c>
      <c r="AC26" s="8">
        <v>1.7200000000000001E-4</v>
      </c>
      <c r="AD26" s="8">
        <v>2.2100000000000001E-4</v>
      </c>
      <c r="AE26" s="8">
        <v>1.84E-4</v>
      </c>
      <c r="AF26" s="8">
        <v>1.3899999999999999E-4</v>
      </c>
      <c r="AG26" s="8">
        <v>1.7800000000000002E-4</v>
      </c>
    </row>
    <row r="27" spans="1:33" s="8" customFormat="1" x14ac:dyDescent="0.2">
      <c r="A27" s="8" t="s">
        <v>131</v>
      </c>
      <c r="B27" s="8">
        <v>1527.500000000002</v>
      </c>
      <c r="C27" s="8">
        <v>25</v>
      </c>
      <c r="D27" s="8">
        <v>334.83</v>
      </c>
      <c r="E27" s="8">
        <v>-1.05</v>
      </c>
      <c r="F27" s="8">
        <v>1.25</v>
      </c>
      <c r="G27" s="8">
        <v>15</v>
      </c>
      <c r="H27" s="8">
        <v>2.4300000000000002</v>
      </c>
      <c r="I27" s="8">
        <f t="shared" si="0"/>
        <v>1.7574107142857145</v>
      </c>
      <c r="J27" s="8">
        <v>1.0499999999999999E-2</v>
      </c>
      <c r="K27" s="8">
        <v>5.5400000000000007E-3</v>
      </c>
      <c r="L27" s="8">
        <v>4.3E-3</v>
      </c>
      <c r="M27" s="8">
        <v>3.5599999999999998E-3</v>
      </c>
      <c r="N27" s="8">
        <v>2.8300000000000001E-3</v>
      </c>
      <c r="O27" s="8">
        <v>2.3599999999999997E-3</v>
      </c>
      <c r="P27" s="8">
        <v>1.9599999999999999E-3</v>
      </c>
      <c r="Q27" s="8">
        <v>1.5999999999999999E-3</v>
      </c>
      <c r="R27" s="8">
        <v>1.34E-3</v>
      </c>
      <c r="S27" s="8">
        <v>1.08E-3</v>
      </c>
      <c r="T27" s="8">
        <v>9.0400000000000007E-4</v>
      </c>
      <c r="U27" s="8">
        <v>7.85E-4</v>
      </c>
      <c r="V27" s="8">
        <v>7.0100000000000002E-4</v>
      </c>
      <c r="W27" s="8">
        <v>6.2600000000000004E-4</v>
      </c>
      <c r="X27" s="8">
        <v>5.6899999999999995E-4</v>
      </c>
      <c r="Y27" s="8">
        <v>4.6000000000000001E-4</v>
      </c>
      <c r="Z27" s="8">
        <v>3.8000000000000002E-4</v>
      </c>
      <c r="AA27" s="8">
        <v>3.3299999999999996E-4</v>
      </c>
      <c r="AB27" s="8">
        <v>3.0600000000000001E-4</v>
      </c>
      <c r="AC27" s="8">
        <v>2.61E-4</v>
      </c>
      <c r="AD27" s="8">
        <v>2.05E-4</v>
      </c>
      <c r="AE27" s="8">
        <v>1.3300000000000001E-4</v>
      </c>
      <c r="AF27" s="8">
        <v>2.3999999999999998E-4</v>
      </c>
      <c r="AG27" s="8">
        <v>1.4000000000000001E-4</v>
      </c>
    </row>
    <row r="28" spans="1:33" s="8" customFormat="1" x14ac:dyDescent="0.2">
      <c r="A28" s="8" t="s">
        <v>130</v>
      </c>
      <c r="B28" s="8">
        <v>1527.7000000000021</v>
      </c>
      <c r="C28" s="8">
        <v>45</v>
      </c>
      <c r="D28" s="8">
        <v>48.73</v>
      </c>
      <c r="E28" s="8">
        <v>-13.08</v>
      </c>
      <c r="F28" s="8">
        <v>1.88</v>
      </c>
      <c r="G28" s="8">
        <v>15</v>
      </c>
      <c r="H28" s="8">
        <v>2.4300000000000002</v>
      </c>
      <c r="I28" s="8">
        <f t="shared" si="0"/>
        <v>2.6431457142857147</v>
      </c>
      <c r="J28" s="8">
        <v>1.5400000000000002E-2</v>
      </c>
      <c r="K28" s="8">
        <v>9.3400000000000011E-3</v>
      </c>
      <c r="L28" s="8">
        <v>7.2899999999999996E-3</v>
      </c>
      <c r="M28" s="8">
        <v>5.9900000000000005E-3</v>
      </c>
      <c r="N28" s="8">
        <v>4.9300000000000004E-3</v>
      </c>
      <c r="O28" s="8">
        <v>4.0199999999999993E-3</v>
      </c>
      <c r="P28" s="8">
        <v>3.2799999999999999E-3</v>
      </c>
      <c r="Q28" s="8">
        <v>2.6699999999999996E-3</v>
      </c>
      <c r="R28" s="8">
        <v>2.1900000000000001E-3</v>
      </c>
      <c r="S28" s="8">
        <v>1.73E-3</v>
      </c>
      <c r="T28" s="8">
        <v>1.4399999999999999E-3</v>
      </c>
      <c r="U28" s="8">
        <v>1.1799999999999998E-3</v>
      </c>
      <c r="V28" s="8">
        <v>9.859999999999999E-4</v>
      </c>
      <c r="W28" s="8">
        <v>8.5700000000000001E-4</v>
      </c>
      <c r="X28" s="8">
        <v>7.2599999999999997E-4</v>
      </c>
      <c r="Y28" s="8">
        <v>5.8799999999999998E-4</v>
      </c>
      <c r="Z28" s="8">
        <v>4.3099999999999996E-4</v>
      </c>
      <c r="AA28" s="8">
        <v>3.2000000000000003E-4</v>
      </c>
      <c r="AB28" s="8">
        <v>1.8099999999999998E-4</v>
      </c>
      <c r="AC28" s="8">
        <v>2.12E-4</v>
      </c>
      <c r="AD28" s="8">
        <v>1.2400000000000001E-4</v>
      </c>
      <c r="AE28" s="8">
        <v>1.06E-4</v>
      </c>
      <c r="AF28" s="8">
        <v>1.16E-4</v>
      </c>
      <c r="AG28" s="8">
        <v>6.4300000000000004E-5</v>
      </c>
    </row>
    <row r="29" spans="1:33" s="8" customFormat="1" x14ac:dyDescent="0.2">
      <c r="A29" s="8" t="s">
        <v>129</v>
      </c>
      <c r="B29" s="8">
        <v>1527.8500000000022</v>
      </c>
      <c r="C29" s="8">
        <v>65</v>
      </c>
      <c r="D29" s="8">
        <v>250.93</v>
      </c>
      <c r="E29" s="8">
        <v>-7.08</v>
      </c>
      <c r="F29" s="8">
        <v>13.4</v>
      </c>
      <c r="G29" s="8">
        <v>12</v>
      </c>
      <c r="H29" s="8">
        <v>2.48</v>
      </c>
      <c r="I29" s="8">
        <f t="shared" si="0"/>
        <v>19.227085714285717</v>
      </c>
      <c r="J29" s="8">
        <v>6.3899999999999998E-3</v>
      </c>
      <c r="K29" s="8">
        <v>1.8700000000000001E-3</v>
      </c>
      <c r="L29" s="8">
        <v>1.5200000000000001E-3</v>
      </c>
      <c r="M29" s="8">
        <v>1.4E-3</v>
      </c>
      <c r="N29" s="8">
        <v>1.2999999999999999E-3</v>
      </c>
      <c r="O29" s="8">
        <v>1.2600000000000001E-3</v>
      </c>
      <c r="P29" s="8">
        <v>1.1400000000000002E-3</v>
      </c>
      <c r="Q29" s="8">
        <v>1.1400000000000002E-3</v>
      </c>
      <c r="R29" s="8">
        <v>1.06E-3</v>
      </c>
      <c r="S29" s="8">
        <v>9.9099999999999991E-4</v>
      </c>
      <c r="T29" s="8">
        <v>9.3599999999999998E-4</v>
      </c>
      <c r="U29" s="8">
        <v>9.2399999999999991E-4</v>
      </c>
      <c r="V29" s="8">
        <v>8.2100000000000001E-4</v>
      </c>
      <c r="W29" s="8">
        <v>8.3500000000000002E-4</v>
      </c>
      <c r="X29" s="8">
        <v>8.6399999999999997E-4</v>
      </c>
      <c r="Y29" s="8">
        <v>7.6800000000000002E-4</v>
      </c>
      <c r="Z29" s="8">
        <v>6.8499999999999995E-4</v>
      </c>
      <c r="AA29" s="8">
        <v>6.4300000000000002E-4</v>
      </c>
      <c r="AB29" s="8">
        <v>6.29E-4</v>
      </c>
      <c r="AC29" s="8">
        <v>5.7800000000000006E-4</v>
      </c>
      <c r="AD29" s="8">
        <v>4.95E-4</v>
      </c>
      <c r="AE29" s="8">
        <v>5.1200000000000009E-4</v>
      </c>
      <c r="AF29" s="8">
        <v>2.4600000000000002E-4</v>
      </c>
      <c r="AG29" s="8">
        <v>5.5899999999999993E-4</v>
      </c>
    </row>
    <row r="30" spans="1:33" s="8" customFormat="1" x14ac:dyDescent="0.2">
      <c r="A30" s="8" t="s">
        <v>128</v>
      </c>
      <c r="B30" s="8">
        <v>1528.0000000000023</v>
      </c>
      <c r="C30" s="8">
        <v>85</v>
      </c>
      <c r="D30" s="8">
        <v>244.97</v>
      </c>
      <c r="E30" s="8">
        <v>-9.5500000000000007</v>
      </c>
      <c r="F30" s="8">
        <v>14.45</v>
      </c>
      <c r="G30" s="8">
        <v>12</v>
      </c>
      <c r="H30" s="8">
        <v>2.48</v>
      </c>
      <c r="I30" s="8">
        <f t="shared" si="0"/>
        <v>20.733685714285716</v>
      </c>
      <c r="J30" s="8">
        <v>1.5400000000000001E-3</v>
      </c>
      <c r="K30" s="8">
        <v>6.5700000000000003E-4</v>
      </c>
      <c r="L30" s="8">
        <v>5.5800000000000001E-4</v>
      </c>
      <c r="M30" s="8">
        <v>5.3300000000000005E-4</v>
      </c>
      <c r="N30" s="8">
        <v>4.9699999999999994E-4</v>
      </c>
      <c r="O30" s="8">
        <v>4.8800000000000004E-4</v>
      </c>
      <c r="P30" s="8">
        <v>4.4900000000000002E-4</v>
      </c>
      <c r="Q30" s="8">
        <v>4.2100000000000004E-4</v>
      </c>
      <c r="R30" s="8">
        <v>4.17E-4</v>
      </c>
      <c r="S30" s="8">
        <v>4.0200000000000001E-4</v>
      </c>
      <c r="T30" s="8">
        <v>3.8200000000000002E-4</v>
      </c>
      <c r="U30" s="8">
        <v>3.4900000000000003E-4</v>
      </c>
      <c r="V30" s="8">
        <v>3.6699999999999998E-4</v>
      </c>
      <c r="W30" s="8">
        <v>3.5199999999999999E-4</v>
      </c>
      <c r="X30" s="8">
        <v>3.3199999999999999E-4</v>
      </c>
      <c r="Y30" s="8">
        <v>2.61E-4</v>
      </c>
      <c r="Z30" s="8">
        <v>2.8600000000000001E-4</v>
      </c>
      <c r="AA30" s="8">
        <v>3.19E-4</v>
      </c>
      <c r="AB30" s="8">
        <v>2.5500000000000002E-4</v>
      </c>
      <c r="AC30" s="8">
        <v>2.1899999999999998E-4</v>
      </c>
      <c r="AD30" s="8">
        <v>2.72E-4</v>
      </c>
      <c r="AE30" s="8">
        <v>1.73E-4</v>
      </c>
      <c r="AF30" s="8">
        <v>1.2200000000000001E-4</v>
      </c>
      <c r="AG30" s="8">
        <v>9.0400000000000002E-5</v>
      </c>
    </row>
    <row r="31" spans="1:33" s="8" customFormat="1" x14ac:dyDescent="0.2">
      <c r="A31" s="8" t="s">
        <v>127</v>
      </c>
      <c r="B31" s="8">
        <v>1528.1500000000024</v>
      </c>
      <c r="C31" s="8">
        <v>105</v>
      </c>
      <c r="D31" s="8">
        <v>240</v>
      </c>
      <c r="E31" s="8">
        <v>-5.27</v>
      </c>
      <c r="F31" s="8">
        <v>9.27</v>
      </c>
      <c r="G31" s="8">
        <v>11</v>
      </c>
      <c r="H31" s="8">
        <v>2.5099999999999998</v>
      </c>
      <c r="I31" s="8">
        <f t="shared" si="0"/>
        <v>13.462026428571429</v>
      </c>
      <c r="J31" s="8">
        <v>1.4199999999999999E-2</v>
      </c>
      <c r="K31" s="8">
        <v>3.1700000000000001E-3</v>
      </c>
      <c r="L31" s="8">
        <v>1.99E-3</v>
      </c>
      <c r="M31" s="8">
        <v>1.7799999999999999E-3</v>
      </c>
      <c r="N31" s="8">
        <v>1.5999999999999999E-3</v>
      </c>
      <c r="O31" s="8">
        <v>1.48E-3</v>
      </c>
      <c r="P31" s="8">
        <v>1.3599999999999999E-3</v>
      </c>
      <c r="Q31" s="8">
        <v>1.2699999999999999E-3</v>
      </c>
      <c r="R31" s="8">
        <v>1.1999999999999999E-3</v>
      </c>
      <c r="S31" s="8">
        <v>1.1400000000000002E-3</v>
      </c>
      <c r="T31" s="8">
        <v>1.0499999999999999E-3</v>
      </c>
      <c r="U31" s="8">
        <v>9.5600000000000004E-4</v>
      </c>
      <c r="V31" s="8">
        <v>8.2899999999999998E-4</v>
      </c>
      <c r="W31" s="8">
        <v>8.0800000000000002E-4</v>
      </c>
      <c r="X31" s="8">
        <v>8.4900000000000004E-4</v>
      </c>
      <c r="Y31" s="8">
        <v>6.8599999999999998E-4</v>
      </c>
      <c r="Z31" s="8">
        <v>8.3699999999999996E-4</v>
      </c>
      <c r="AA31" s="8">
        <v>7.3399999999999995E-4</v>
      </c>
      <c r="AB31" s="8">
        <v>6.1600000000000001E-4</v>
      </c>
      <c r="AC31" s="8">
        <v>7.5600000000000005E-4</v>
      </c>
      <c r="AD31" s="8">
        <v>7.0899999999999999E-4</v>
      </c>
      <c r="AE31" s="8">
        <v>6.2799999999999998E-4</v>
      </c>
      <c r="AF31" s="8">
        <v>6.3400000000000001E-4</v>
      </c>
      <c r="AG31" s="8">
        <v>6.4800000000000003E-4</v>
      </c>
    </row>
    <row r="32" spans="1:33" s="8" customFormat="1" x14ac:dyDescent="0.2">
      <c r="A32" s="8" t="s">
        <v>126</v>
      </c>
      <c r="B32" s="8">
        <v>1528.3000000000025</v>
      </c>
      <c r="C32" s="8">
        <v>125</v>
      </c>
      <c r="D32" s="8">
        <v>247.43</v>
      </c>
      <c r="E32" s="8">
        <v>-18.8</v>
      </c>
      <c r="F32" s="8">
        <v>9.51</v>
      </c>
      <c r="G32" s="8">
        <v>11</v>
      </c>
      <c r="H32" s="8">
        <v>2.5099999999999998</v>
      </c>
      <c r="I32" s="8">
        <f t="shared" si="0"/>
        <v>13.810557857142857</v>
      </c>
      <c r="J32" s="8">
        <v>3.8700000000000002E-3</v>
      </c>
      <c r="K32" s="8">
        <v>1.2100000000000001E-3</v>
      </c>
      <c r="L32" s="8">
        <v>9.8299999999999993E-4</v>
      </c>
      <c r="M32" s="8">
        <v>8.7000000000000001E-4</v>
      </c>
      <c r="N32" s="8">
        <v>7.899999999999999E-4</v>
      </c>
      <c r="O32" s="8">
        <v>7.1999999999999994E-4</v>
      </c>
      <c r="P32" s="8">
        <v>6.4600000000000009E-4</v>
      </c>
      <c r="Q32" s="8">
        <v>5.7700000000000004E-4</v>
      </c>
      <c r="R32" s="8">
        <v>5.1000000000000004E-4</v>
      </c>
      <c r="S32" s="8">
        <v>4.7700000000000005E-4</v>
      </c>
      <c r="T32" s="8">
        <v>4.4000000000000002E-4</v>
      </c>
      <c r="U32" s="8">
        <v>4.1300000000000001E-4</v>
      </c>
      <c r="V32" s="8">
        <v>3.8500000000000003E-4</v>
      </c>
      <c r="W32" s="8">
        <v>3.86E-4</v>
      </c>
      <c r="X32" s="8">
        <v>3.9999999999999996E-4</v>
      </c>
      <c r="Y32" s="8">
        <v>3.2599999999999996E-4</v>
      </c>
      <c r="Z32" s="8">
        <v>2.92E-4</v>
      </c>
      <c r="AA32" s="8">
        <v>3.4299999999999999E-4</v>
      </c>
      <c r="AB32" s="8">
        <v>2.7900000000000001E-4</v>
      </c>
      <c r="AC32" s="8">
        <v>2.2000000000000001E-4</v>
      </c>
      <c r="AD32" s="8">
        <v>2.23E-4</v>
      </c>
      <c r="AE32" s="8">
        <v>3.0800000000000001E-4</v>
      </c>
      <c r="AF32" s="8">
        <v>1.3799999999999999E-4</v>
      </c>
      <c r="AG32" s="8">
        <v>2.8900000000000003E-4</v>
      </c>
    </row>
    <row r="33" spans="1:33" s="8" customFormat="1" x14ac:dyDescent="0.2">
      <c r="A33" s="8" t="s">
        <v>125</v>
      </c>
      <c r="B33" s="8">
        <v>1528.4500000000025</v>
      </c>
      <c r="C33" s="8">
        <v>145</v>
      </c>
      <c r="D33" s="8">
        <v>276.97000000000003</v>
      </c>
      <c r="E33" s="8">
        <v>20.8</v>
      </c>
      <c r="F33" s="8">
        <v>13.81</v>
      </c>
      <c r="G33" s="8">
        <v>13</v>
      </c>
      <c r="H33" s="8">
        <v>2.46</v>
      </c>
      <c r="I33" s="8">
        <f t="shared" si="0"/>
        <v>19.655575714285717</v>
      </c>
      <c r="J33" s="8">
        <v>3.3600000000000001E-3</v>
      </c>
      <c r="K33" s="8">
        <v>8.4900000000000004E-4</v>
      </c>
      <c r="L33" s="8">
        <v>6.5700000000000003E-4</v>
      </c>
      <c r="M33" s="8">
        <v>5.9900000000000003E-4</v>
      </c>
      <c r="N33" s="8">
        <v>5.53E-4</v>
      </c>
      <c r="O33" s="8">
        <v>5.0699999999999996E-4</v>
      </c>
      <c r="P33" s="8">
        <v>4.6899999999999996E-4</v>
      </c>
      <c r="Q33" s="8">
        <v>4.4499999999999997E-4</v>
      </c>
      <c r="R33" s="8">
        <v>4.0499999999999998E-4</v>
      </c>
      <c r="S33" s="8">
        <v>3.6600000000000001E-4</v>
      </c>
      <c r="T33" s="8">
        <v>3.5500000000000001E-4</v>
      </c>
      <c r="U33" s="8">
        <v>3.3399999999999999E-4</v>
      </c>
      <c r="V33" s="8">
        <v>3.2599999999999996E-4</v>
      </c>
      <c r="W33" s="8">
        <v>2.9299999999999997E-4</v>
      </c>
      <c r="X33" s="8">
        <v>2.9299999999999997E-4</v>
      </c>
      <c r="Y33" s="8">
        <v>2.6399999999999997E-4</v>
      </c>
      <c r="Z33" s="8">
        <v>2.5400000000000005E-4</v>
      </c>
      <c r="AA33" s="8">
        <v>2.5899999999999995E-4</v>
      </c>
      <c r="AB33" s="8">
        <v>2.5100000000000003E-4</v>
      </c>
      <c r="AC33" s="8">
        <v>1.9999999999999998E-4</v>
      </c>
      <c r="AD33" s="8">
        <v>2.2800000000000001E-4</v>
      </c>
      <c r="AE33" s="8">
        <v>2.2700000000000002E-4</v>
      </c>
      <c r="AF33" s="8">
        <v>2.4900000000000004E-4</v>
      </c>
      <c r="AG33" s="8">
        <v>1.9100000000000001E-4</v>
      </c>
    </row>
    <row r="34" spans="1:33" s="8" customFormat="1" x14ac:dyDescent="0.2">
      <c r="A34" s="8" t="s">
        <v>124</v>
      </c>
      <c r="B34" s="8">
        <v>1528.6000000000026</v>
      </c>
      <c r="C34" s="8">
        <v>5</v>
      </c>
      <c r="D34" s="8">
        <v>261.26</v>
      </c>
      <c r="E34" s="8">
        <v>1.84</v>
      </c>
      <c r="F34" s="8">
        <v>14.63</v>
      </c>
      <c r="G34" s="8">
        <v>9</v>
      </c>
      <c r="H34" s="8">
        <v>2.57</v>
      </c>
      <c r="I34" s="8">
        <f t="shared" si="0"/>
        <v>21.753765000000001</v>
      </c>
      <c r="J34" s="8">
        <v>5.7000000000000009E-4</v>
      </c>
      <c r="K34" s="8">
        <v>3.3500000000000001E-4</v>
      </c>
      <c r="L34" s="8">
        <v>2.9799999999999998E-4</v>
      </c>
      <c r="M34" s="8">
        <v>2.9399999999999999E-4</v>
      </c>
      <c r="N34" s="8">
        <v>2.6800000000000001E-4</v>
      </c>
      <c r="O34" s="8">
        <v>2.5600000000000004E-4</v>
      </c>
      <c r="P34" s="8">
        <v>2.3599999999999999E-4</v>
      </c>
      <c r="Q34" s="8">
        <v>2.1899999999999998E-4</v>
      </c>
      <c r="R34" s="8">
        <v>2.14E-4</v>
      </c>
      <c r="S34" s="8">
        <v>1.85E-4</v>
      </c>
      <c r="T34" s="8">
        <v>1.75E-4</v>
      </c>
      <c r="U34" s="8">
        <v>1.74E-4</v>
      </c>
      <c r="V34" s="8">
        <v>1.6200000000000001E-4</v>
      </c>
      <c r="W34" s="8">
        <v>1.5800000000000002E-4</v>
      </c>
      <c r="X34" s="8">
        <v>1.5099999999999998E-4</v>
      </c>
      <c r="Y34" s="8">
        <v>1.65E-4</v>
      </c>
      <c r="Z34" s="8">
        <v>1.5800000000000002E-4</v>
      </c>
      <c r="AA34" s="8">
        <v>1.2200000000000001E-4</v>
      </c>
      <c r="AB34" s="8">
        <v>1.37E-4</v>
      </c>
      <c r="AC34" s="8">
        <v>1.2999999999999999E-4</v>
      </c>
      <c r="AD34" s="8">
        <v>1.17E-4</v>
      </c>
      <c r="AE34" s="8">
        <v>7.1000000000000005E-5</v>
      </c>
      <c r="AF34" s="8">
        <v>7.9800000000000002E-5</v>
      </c>
      <c r="AG34" s="8">
        <v>1.15E-4</v>
      </c>
    </row>
    <row r="35" spans="1:33" s="8" customFormat="1" x14ac:dyDescent="0.2">
      <c r="A35" s="8" t="s">
        <v>123</v>
      </c>
      <c r="B35" s="8">
        <v>1528.7500000000027</v>
      </c>
      <c r="C35" s="8">
        <v>25</v>
      </c>
      <c r="D35" s="8">
        <v>266.68</v>
      </c>
      <c r="E35" s="8">
        <v>3.74</v>
      </c>
      <c r="F35" s="8">
        <v>12.43</v>
      </c>
      <c r="G35" s="8">
        <v>13</v>
      </c>
      <c r="H35" s="8">
        <v>2.46</v>
      </c>
      <c r="I35" s="8">
        <f t="shared" si="0"/>
        <v>17.69144142857143</v>
      </c>
      <c r="J35" s="8">
        <v>7.0100000000000002E-4</v>
      </c>
      <c r="K35" s="8">
        <v>4.4700000000000002E-4</v>
      </c>
      <c r="L35" s="8">
        <v>4.1100000000000002E-4</v>
      </c>
      <c r="M35" s="8">
        <v>3.6499999999999998E-4</v>
      </c>
      <c r="N35" s="8">
        <v>3.4299999999999999E-4</v>
      </c>
      <c r="O35" s="8">
        <v>3.2000000000000003E-4</v>
      </c>
      <c r="P35" s="8">
        <v>2.8000000000000003E-4</v>
      </c>
      <c r="Q35" s="8">
        <v>2.72E-4</v>
      </c>
      <c r="R35" s="8">
        <v>2.5100000000000003E-4</v>
      </c>
      <c r="S35" s="8">
        <v>2.3099999999999998E-4</v>
      </c>
      <c r="T35" s="8">
        <v>2.2100000000000001E-4</v>
      </c>
      <c r="U35" s="8">
        <v>1.94E-4</v>
      </c>
      <c r="V35" s="8">
        <v>1.8799999999999999E-4</v>
      </c>
      <c r="W35" s="8">
        <v>1.76E-4</v>
      </c>
      <c r="X35" s="8">
        <v>1.6000000000000001E-4</v>
      </c>
      <c r="Y35" s="8">
        <v>1.5200000000000001E-4</v>
      </c>
      <c r="Z35" s="8">
        <v>1.46E-4</v>
      </c>
      <c r="AA35" s="8">
        <v>1.3199999999999998E-4</v>
      </c>
      <c r="AB35" s="8">
        <v>1.1400000000000001E-4</v>
      </c>
      <c r="AC35" s="8">
        <v>1.03E-4</v>
      </c>
      <c r="AD35" s="8">
        <v>8.3900000000000006E-5</v>
      </c>
      <c r="AE35" s="8">
        <v>1.01E-4</v>
      </c>
      <c r="AF35" s="8">
        <v>8.53E-5</v>
      </c>
      <c r="AG35" s="8">
        <v>8.8199999999999989E-5</v>
      </c>
    </row>
    <row r="36" spans="1:33" s="8" customFormat="1" x14ac:dyDescent="0.2">
      <c r="A36" s="8" t="s">
        <v>169</v>
      </c>
      <c r="B36" s="8">
        <v>1528.9000000000028</v>
      </c>
      <c r="C36" s="8">
        <v>45</v>
      </c>
      <c r="D36" s="8">
        <v>236.41</v>
      </c>
      <c r="E36" s="8">
        <v>9.86</v>
      </c>
      <c r="F36" s="8">
        <v>9.42</v>
      </c>
      <c r="G36" s="8">
        <v>15</v>
      </c>
      <c r="H36" s="8">
        <v>2.4300000000000002</v>
      </c>
      <c r="I36" s="8">
        <f t="shared" si="0"/>
        <v>13.243847142857145</v>
      </c>
      <c r="J36" s="8">
        <v>6.38E-4</v>
      </c>
      <c r="K36" s="8">
        <v>3.4499999999999998E-4</v>
      </c>
      <c r="L36" s="8">
        <v>3.2699999999999998E-4</v>
      </c>
      <c r="M36" s="8">
        <v>2.9599999999999998E-4</v>
      </c>
      <c r="N36" s="8">
        <v>2.72E-4</v>
      </c>
      <c r="O36" s="8">
        <v>2.5300000000000002E-4</v>
      </c>
      <c r="P36" s="8">
        <v>2.3699999999999999E-4</v>
      </c>
      <c r="Q36" s="8">
        <v>2.24E-4</v>
      </c>
      <c r="R36" s="8">
        <v>2.3000000000000001E-4</v>
      </c>
      <c r="S36" s="8">
        <v>2.1499999999999999E-4</v>
      </c>
      <c r="T36" s="8">
        <v>1.8900000000000001E-4</v>
      </c>
      <c r="U36" s="8">
        <v>1.73E-4</v>
      </c>
      <c r="V36" s="8">
        <v>1.5900000000000002E-4</v>
      </c>
      <c r="W36" s="8">
        <v>1.6200000000000001E-4</v>
      </c>
      <c r="X36" s="8">
        <v>1.3300000000000001E-4</v>
      </c>
      <c r="Y36" s="8">
        <v>1.25E-4</v>
      </c>
      <c r="Z36" s="8">
        <v>1.5699999999999999E-4</v>
      </c>
      <c r="AA36" s="8">
        <v>1.2100000000000001E-4</v>
      </c>
      <c r="AB36" s="8">
        <v>1.06E-4</v>
      </c>
      <c r="AC36" s="8">
        <v>8.7100000000000003E-5</v>
      </c>
      <c r="AD36" s="8">
        <v>1.02E-4</v>
      </c>
      <c r="AE36" s="8">
        <v>7.5400000000000003E-5</v>
      </c>
      <c r="AF36" s="8">
        <v>1.2999999999999999E-4</v>
      </c>
      <c r="AG36" s="8">
        <v>1.02E-4</v>
      </c>
    </row>
    <row r="37" spans="1:33" s="8" customFormat="1" x14ac:dyDescent="0.2">
      <c r="A37" s="8" t="s">
        <v>121</v>
      </c>
      <c r="B37" s="8">
        <v>1528.9000000000028</v>
      </c>
      <c r="C37" s="8">
        <v>65</v>
      </c>
      <c r="D37" s="8">
        <v>242.19</v>
      </c>
      <c r="E37" s="8">
        <v>12.25</v>
      </c>
      <c r="F37" s="8">
        <v>8.5299999999999994</v>
      </c>
      <c r="G37" s="8">
        <v>15</v>
      </c>
      <c r="H37" s="8">
        <v>2.4300000000000002</v>
      </c>
      <c r="I37" s="8">
        <f t="shared" si="0"/>
        <v>11.992570714285714</v>
      </c>
      <c r="J37" s="8">
        <v>5.2499999999999997E-4</v>
      </c>
      <c r="K37" s="8">
        <v>3.8000000000000002E-4</v>
      </c>
      <c r="L37" s="8">
        <v>3.39E-4</v>
      </c>
      <c r="M37" s="8">
        <v>3.1399999999999999E-4</v>
      </c>
      <c r="N37" s="8">
        <v>2.7500000000000002E-4</v>
      </c>
      <c r="O37" s="8">
        <v>2.5699999999999996E-4</v>
      </c>
      <c r="P37" s="8">
        <v>2.4400000000000002E-4</v>
      </c>
      <c r="Q37" s="8">
        <v>2.3699999999999999E-4</v>
      </c>
      <c r="R37" s="8">
        <v>2.1699999999999999E-4</v>
      </c>
      <c r="S37" s="8">
        <v>1.9500000000000002E-4</v>
      </c>
      <c r="T37" s="8">
        <v>1.85E-4</v>
      </c>
      <c r="U37" s="8">
        <v>1.92E-4</v>
      </c>
      <c r="V37" s="8">
        <v>1.6999999999999999E-4</v>
      </c>
      <c r="W37" s="8">
        <v>1.7100000000000001E-4</v>
      </c>
      <c r="X37" s="8">
        <v>1.36E-4</v>
      </c>
      <c r="Y37" s="8">
        <v>1.54E-4</v>
      </c>
      <c r="Z37" s="8">
        <v>1.3300000000000001E-4</v>
      </c>
      <c r="AA37" s="8">
        <v>1.1999999999999999E-4</v>
      </c>
      <c r="AB37" s="8">
        <v>1.25E-4</v>
      </c>
      <c r="AC37" s="8">
        <v>1.1899999999999999E-4</v>
      </c>
      <c r="AD37" s="8">
        <v>1.5099999999999998E-4</v>
      </c>
      <c r="AE37" s="8">
        <v>1.56E-4</v>
      </c>
      <c r="AF37" s="8">
        <v>1.1E-4</v>
      </c>
      <c r="AG37" s="8">
        <v>9.9999999999999991E-5</v>
      </c>
    </row>
    <row r="38" spans="1:33" s="8" customFormat="1" x14ac:dyDescent="0.2">
      <c r="A38" s="8" t="s">
        <v>120</v>
      </c>
      <c r="B38" s="8">
        <v>1528.9000000000028</v>
      </c>
      <c r="C38" s="8">
        <v>85</v>
      </c>
      <c r="D38" s="8">
        <v>268.52</v>
      </c>
      <c r="E38" s="8">
        <v>-5.43</v>
      </c>
      <c r="F38" s="8">
        <v>6.84</v>
      </c>
      <c r="G38" s="8">
        <v>10</v>
      </c>
      <c r="H38" s="8">
        <v>2.54</v>
      </c>
      <c r="I38" s="8">
        <f t="shared" si="0"/>
        <v>10.051868571428573</v>
      </c>
      <c r="J38" s="8">
        <v>1.47E-3</v>
      </c>
      <c r="K38" s="8">
        <v>4.35E-4</v>
      </c>
      <c r="L38" s="8">
        <v>3.88E-4</v>
      </c>
      <c r="M38" s="8">
        <v>3.6299999999999999E-4</v>
      </c>
      <c r="N38" s="8">
        <v>3.3700000000000001E-4</v>
      </c>
      <c r="O38" s="8">
        <v>3.2599999999999996E-4</v>
      </c>
      <c r="P38" s="8">
        <v>2.9700000000000001E-4</v>
      </c>
      <c r="Q38" s="8">
        <v>2.7099999999999997E-4</v>
      </c>
      <c r="R38" s="8">
        <v>2.4800000000000001E-4</v>
      </c>
      <c r="S38" s="8">
        <v>2.4600000000000002E-4</v>
      </c>
      <c r="T38" s="8">
        <v>2.1899999999999998E-4</v>
      </c>
      <c r="U38" s="8">
        <v>1.9999999999999998E-4</v>
      </c>
      <c r="V38" s="8">
        <v>2.0800000000000001E-4</v>
      </c>
      <c r="W38" s="8">
        <v>1.8099999999999998E-4</v>
      </c>
      <c r="X38" s="8">
        <v>2.1799999999999999E-4</v>
      </c>
      <c r="Y38" s="8">
        <v>1.7200000000000001E-4</v>
      </c>
      <c r="Z38" s="8">
        <v>1.7100000000000001E-4</v>
      </c>
      <c r="AA38" s="8">
        <v>1.5800000000000002E-4</v>
      </c>
      <c r="AB38" s="8">
        <v>1.34E-4</v>
      </c>
      <c r="AC38" s="8">
        <v>1.2300000000000001E-4</v>
      </c>
      <c r="AD38" s="8">
        <v>7.2000000000000002E-5</v>
      </c>
      <c r="AE38" s="8">
        <v>7.9899999999999991E-5</v>
      </c>
      <c r="AF38" s="8">
        <v>5.5999999999999999E-5</v>
      </c>
      <c r="AG38" s="8">
        <v>8.9300000000000002E-5</v>
      </c>
    </row>
    <row r="39" spans="1:33" s="8" customFormat="1" x14ac:dyDescent="0.2">
      <c r="A39" s="8" t="s">
        <v>119</v>
      </c>
      <c r="B39" s="8">
        <v>1529.0500000000029</v>
      </c>
      <c r="C39" s="8">
        <v>105</v>
      </c>
      <c r="D39" s="8">
        <v>261.35000000000002</v>
      </c>
      <c r="E39" s="8">
        <v>-9.6300000000000008</v>
      </c>
      <c r="F39" s="8">
        <v>9.15</v>
      </c>
      <c r="G39" s="8">
        <v>14</v>
      </c>
      <c r="H39" s="8">
        <v>2.44</v>
      </c>
      <c r="I39" s="8">
        <f t="shared" si="0"/>
        <v>12.917185714285715</v>
      </c>
      <c r="J39" s="8">
        <v>1.1299999999999999E-3</v>
      </c>
      <c r="K39" s="8">
        <v>4.1399999999999998E-4</v>
      </c>
      <c r="L39" s="8">
        <v>3.8099999999999999E-4</v>
      </c>
      <c r="M39" s="8">
        <v>3.5800000000000003E-4</v>
      </c>
      <c r="N39" s="8">
        <v>3.1600000000000004E-4</v>
      </c>
      <c r="O39" s="8">
        <v>2.8700000000000004E-4</v>
      </c>
      <c r="P39" s="8">
        <v>2.7099999999999997E-4</v>
      </c>
      <c r="Q39" s="8">
        <v>2.5799999999999998E-4</v>
      </c>
      <c r="R39" s="8">
        <v>2.33E-4</v>
      </c>
      <c r="S39" s="8">
        <v>1.9699999999999999E-4</v>
      </c>
      <c r="T39" s="8">
        <v>2.1699999999999999E-4</v>
      </c>
      <c r="U39" s="8">
        <v>2.05E-4</v>
      </c>
      <c r="V39" s="8">
        <v>1.8799999999999999E-4</v>
      </c>
      <c r="W39" s="8">
        <v>1.75E-4</v>
      </c>
      <c r="X39" s="8">
        <v>1.76E-4</v>
      </c>
      <c r="Y39" s="8">
        <v>1.74E-4</v>
      </c>
      <c r="Z39" s="8">
        <v>1.6299999999999998E-4</v>
      </c>
      <c r="AA39" s="8">
        <v>1.2100000000000001E-4</v>
      </c>
      <c r="AB39" s="8">
        <v>1.2700000000000002E-4</v>
      </c>
      <c r="AC39" s="8">
        <v>1.26E-4</v>
      </c>
      <c r="AD39" s="8">
        <v>1.26E-4</v>
      </c>
      <c r="AE39" s="8">
        <v>9.6800000000000008E-5</v>
      </c>
      <c r="AF39" s="8">
        <v>1.08E-4</v>
      </c>
      <c r="AG39" s="8">
        <v>8.1899999999999999E-5</v>
      </c>
    </row>
    <row r="40" spans="1:33" s="8" customFormat="1" x14ac:dyDescent="0.2">
      <c r="A40" s="8" t="s">
        <v>118</v>
      </c>
      <c r="B40" s="8">
        <v>1529.200000000003</v>
      </c>
      <c r="C40" s="8">
        <v>125</v>
      </c>
      <c r="D40" s="8">
        <v>269.33999999999997</v>
      </c>
      <c r="E40" s="8">
        <v>-3.08</v>
      </c>
      <c r="F40" s="8">
        <v>4.2</v>
      </c>
      <c r="G40" s="8">
        <v>14</v>
      </c>
      <c r="H40" s="8">
        <v>2.44</v>
      </c>
      <c r="I40" s="8">
        <f t="shared" si="0"/>
        <v>5.9291999999999998</v>
      </c>
      <c r="J40" s="8">
        <v>1.7700000000000001E-3</v>
      </c>
      <c r="K40" s="8">
        <v>1.5400000000000001E-3</v>
      </c>
      <c r="L40" s="8">
        <v>1.42E-3</v>
      </c>
      <c r="M40" s="8">
        <v>1.3599999999999999E-3</v>
      </c>
      <c r="N40" s="8">
        <v>1.2600000000000001E-3</v>
      </c>
      <c r="O40" s="8">
        <v>1.1900000000000001E-3</v>
      </c>
      <c r="P40" s="8">
        <v>1.09E-3</v>
      </c>
      <c r="Q40" s="8">
        <v>1.0399999999999999E-3</v>
      </c>
      <c r="R40" s="8">
        <v>9.6699999999999998E-4</v>
      </c>
      <c r="S40" s="8">
        <v>8.9400000000000005E-4</v>
      </c>
      <c r="T40" s="8">
        <v>8.1599999999999999E-4</v>
      </c>
      <c r="U40" s="8">
        <v>7.490000000000001E-4</v>
      </c>
      <c r="V40" s="8">
        <v>6.9299999999999993E-4</v>
      </c>
      <c r="W40" s="8">
        <v>6.7900000000000002E-4</v>
      </c>
      <c r="X40" s="8">
        <v>6.4000000000000005E-4</v>
      </c>
      <c r="Y40" s="8">
        <v>5.8599999999999993E-4</v>
      </c>
      <c r="Z40" s="8">
        <v>4.9399999999999997E-4</v>
      </c>
      <c r="AA40" s="8">
        <v>4.4900000000000002E-4</v>
      </c>
      <c r="AB40" s="8">
        <v>3.9200000000000004E-4</v>
      </c>
      <c r="AC40" s="8">
        <v>3.48E-4</v>
      </c>
      <c r="AD40" s="8">
        <v>2.9599999999999998E-4</v>
      </c>
      <c r="AE40" s="8">
        <v>3.0299999999999999E-4</v>
      </c>
      <c r="AF40" s="8">
        <v>2.03E-4</v>
      </c>
      <c r="AG40" s="8">
        <v>2.4800000000000001E-4</v>
      </c>
    </row>
    <row r="41" spans="1:33" s="8" customFormat="1" x14ac:dyDescent="0.2">
      <c r="A41" s="8" t="s">
        <v>117</v>
      </c>
      <c r="B41" s="8">
        <v>1529.3500000000031</v>
      </c>
      <c r="C41" s="8">
        <v>145</v>
      </c>
      <c r="D41" s="8">
        <v>259.91000000000003</v>
      </c>
      <c r="E41" s="8">
        <v>-10.35</v>
      </c>
      <c r="F41" s="8">
        <v>6.77</v>
      </c>
      <c r="G41" s="8">
        <v>14</v>
      </c>
      <c r="H41" s="8">
        <v>2.44</v>
      </c>
      <c r="I41" s="8">
        <f t="shared" si="0"/>
        <v>9.5573057142857145</v>
      </c>
      <c r="J41" s="8">
        <v>1.4300000000000001E-3</v>
      </c>
      <c r="K41" s="8">
        <v>1.2199999999999999E-3</v>
      </c>
      <c r="L41" s="8">
        <v>1.1200000000000001E-3</v>
      </c>
      <c r="M41" s="8">
        <v>1.0399999999999999E-3</v>
      </c>
      <c r="N41" s="8">
        <v>9.7999999999999997E-4</v>
      </c>
      <c r="O41" s="8">
        <v>9.1399999999999999E-4</v>
      </c>
      <c r="P41" s="8">
        <v>8.6399999999999997E-4</v>
      </c>
      <c r="Q41" s="8">
        <v>8.0999999999999996E-4</v>
      </c>
      <c r="R41" s="8">
        <v>7.6199999999999998E-4</v>
      </c>
      <c r="S41" s="8">
        <v>6.8400000000000004E-4</v>
      </c>
      <c r="T41" s="8">
        <v>6.69E-4</v>
      </c>
      <c r="U41" s="8">
        <v>6.3200000000000007E-4</v>
      </c>
      <c r="V41" s="8">
        <v>6.0300000000000002E-4</v>
      </c>
      <c r="W41" s="8">
        <v>5.71E-4</v>
      </c>
      <c r="X41" s="8">
        <v>5.0600000000000005E-4</v>
      </c>
      <c r="Y41" s="8">
        <v>4.8800000000000004E-4</v>
      </c>
      <c r="Z41" s="8">
        <v>4.5200000000000004E-4</v>
      </c>
      <c r="AA41" s="8">
        <v>3.5999999999999997E-4</v>
      </c>
      <c r="AB41" s="8">
        <v>3.1800000000000003E-4</v>
      </c>
      <c r="AC41" s="8">
        <v>2.7700000000000001E-4</v>
      </c>
      <c r="AD41" s="8">
        <v>2.6800000000000001E-4</v>
      </c>
      <c r="AE41" s="8">
        <v>2.3599999999999999E-4</v>
      </c>
      <c r="AF41" s="8">
        <v>2.14E-4</v>
      </c>
      <c r="AG41" s="8">
        <v>1.73E-4</v>
      </c>
    </row>
    <row r="42" spans="1:33" s="8" customFormat="1" x14ac:dyDescent="0.2">
      <c r="A42" s="8" t="s">
        <v>116</v>
      </c>
      <c r="B42" s="8">
        <v>1529.5000000000032</v>
      </c>
      <c r="C42" s="8">
        <v>5</v>
      </c>
      <c r="D42" s="8">
        <v>238.19</v>
      </c>
      <c r="E42" s="8">
        <v>-14.46</v>
      </c>
      <c r="F42" s="8">
        <v>6.8</v>
      </c>
      <c r="G42" s="8">
        <v>12</v>
      </c>
      <c r="H42" s="8">
        <v>2.48</v>
      </c>
      <c r="I42" s="8">
        <f t="shared" si="0"/>
        <v>9.7570285714285721</v>
      </c>
      <c r="J42" s="8">
        <v>1.72E-3</v>
      </c>
      <c r="K42" s="8">
        <v>1.2999999999999999E-3</v>
      </c>
      <c r="L42" s="8">
        <v>1.1900000000000001E-3</v>
      </c>
      <c r="M42" s="8">
        <v>1.1000000000000001E-3</v>
      </c>
      <c r="N42" s="8">
        <v>1.01E-3</v>
      </c>
      <c r="O42" s="8">
        <v>9.2999999999999995E-4</v>
      </c>
      <c r="P42" s="8">
        <v>8.3600000000000005E-4</v>
      </c>
      <c r="Q42" s="8">
        <v>7.899999999999999E-4</v>
      </c>
      <c r="R42" s="8">
        <v>6.9499999999999998E-4</v>
      </c>
      <c r="S42" s="8">
        <v>6.29E-4</v>
      </c>
      <c r="T42" s="8">
        <v>5.4500000000000002E-4</v>
      </c>
      <c r="U42" s="8">
        <v>5.0600000000000005E-4</v>
      </c>
      <c r="V42" s="8">
        <v>4.9200000000000003E-4</v>
      </c>
      <c r="W42" s="8">
        <v>4.0499999999999998E-4</v>
      </c>
      <c r="X42" s="8">
        <v>3.8700000000000003E-4</v>
      </c>
      <c r="Y42" s="8">
        <v>3.1500000000000001E-4</v>
      </c>
      <c r="Z42" s="8">
        <v>3.28E-4</v>
      </c>
      <c r="AA42" s="8">
        <v>2.7399999999999999E-4</v>
      </c>
      <c r="AB42" s="8">
        <v>3.2699999999999998E-4</v>
      </c>
      <c r="AC42" s="8">
        <v>3.3599999999999998E-4</v>
      </c>
      <c r="AD42" s="8">
        <v>2.34E-4</v>
      </c>
      <c r="AE42" s="8">
        <v>1.5300000000000001E-4</v>
      </c>
      <c r="AF42" s="8">
        <v>1.44E-4</v>
      </c>
      <c r="AG42" s="8">
        <v>9.1799999999999995E-5</v>
      </c>
    </row>
    <row r="43" spans="1:33" s="8" customFormat="1" x14ac:dyDescent="0.2">
      <c r="A43" s="8" t="s">
        <v>115</v>
      </c>
      <c r="B43" s="8">
        <v>1529.6500000000033</v>
      </c>
      <c r="C43" s="8">
        <v>25</v>
      </c>
      <c r="D43" s="8">
        <v>245.36</v>
      </c>
      <c r="E43" s="8">
        <v>-29.55</v>
      </c>
      <c r="F43" s="8">
        <v>6.06</v>
      </c>
      <c r="G43" s="8">
        <v>13</v>
      </c>
      <c r="H43" s="8">
        <v>2.46</v>
      </c>
      <c r="I43" s="8">
        <f t="shared" si="0"/>
        <v>8.6251114285714294</v>
      </c>
      <c r="J43" s="8">
        <v>1.4599999999999999E-3</v>
      </c>
      <c r="K43" s="8">
        <v>9.9399999999999987E-4</v>
      </c>
      <c r="L43" s="8">
        <v>8.8100000000000006E-4</v>
      </c>
      <c r="M43" s="8">
        <v>8.2100000000000001E-4</v>
      </c>
      <c r="N43" s="8">
        <v>7.6800000000000002E-4</v>
      </c>
      <c r="O43" s="8">
        <v>7.0699999999999995E-4</v>
      </c>
      <c r="P43" s="8">
        <v>6.78E-4</v>
      </c>
      <c r="Q43" s="8">
        <v>5.9999999999999995E-4</v>
      </c>
      <c r="R43" s="8">
        <v>5.6599999999999999E-4</v>
      </c>
      <c r="S43" s="8">
        <v>5.0100000000000003E-4</v>
      </c>
      <c r="T43" s="8">
        <v>4.75E-4</v>
      </c>
      <c r="U43" s="8">
        <v>4.46E-4</v>
      </c>
      <c r="V43" s="8">
        <v>3.6499999999999998E-4</v>
      </c>
      <c r="W43" s="8">
        <v>2.99E-4</v>
      </c>
      <c r="X43" s="8">
        <v>3.7500000000000001E-4</v>
      </c>
      <c r="Y43" s="8">
        <v>3.57E-4</v>
      </c>
      <c r="Z43" s="8">
        <v>2.7700000000000001E-4</v>
      </c>
      <c r="AA43" s="8">
        <v>2.52E-4</v>
      </c>
      <c r="AB43" s="8">
        <v>1.6999999999999999E-4</v>
      </c>
      <c r="AC43" s="8">
        <v>1.76E-4</v>
      </c>
      <c r="AD43" s="8">
        <v>2.61E-4</v>
      </c>
      <c r="AE43" s="8">
        <v>3.1700000000000001E-4</v>
      </c>
      <c r="AF43" s="8">
        <v>1.9999999999999998E-4</v>
      </c>
      <c r="AG43" s="8">
        <v>2.61E-4</v>
      </c>
    </row>
    <row r="44" spans="1:33" s="8" customFormat="1" x14ac:dyDescent="0.2">
      <c r="A44" s="8" t="s">
        <v>114</v>
      </c>
      <c r="B44" s="8">
        <v>1529.8000000000034</v>
      </c>
      <c r="C44" s="8">
        <v>45</v>
      </c>
      <c r="D44" s="8">
        <v>240.14</v>
      </c>
      <c r="E44" s="8">
        <v>9.69</v>
      </c>
      <c r="F44" s="8">
        <v>4.17</v>
      </c>
      <c r="G44" s="8">
        <v>12</v>
      </c>
      <c r="H44" s="8">
        <v>2.48</v>
      </c>
      <c r="I44" s="8">
        <f t="shared" si="0"/>
        <v>5.9833542857142863</v>
      </c>
      <c r="J44" s="8">
        <v>4.0699999999999998E-3</v>
      </c>
      <c r="K44" s="8">
        <v>3.5099999999999997E-3</v>
      </c>
      <c r="L44" s="8">
        <v>3.3699999999999997E-3</v>
      </c>
      <c r="M44" s="8">
        <v>2.9399999999999999E-3</v>
      </c>
      <c r="N44" s="8">
        <v>2.6900000000000001E-3</v>
      </c>
      <c r="O44" s="8">
        <v>2.5600000000000002E-3</v>
      </c>
      <c r="P44" s="8">
        <v>2.3400000000000001E-3</v>
      </c>
      <c r="Q44" s="8">
        <v>2.1700000000000001E-3</v>
      </c>
      <c r="R44" s="8">
        <v>2.0099999999999996E-3</v>
      </c>
      <c r="S44" s="8">
        <v>1.82E-3</v>
      </c>
      <c r="T44" s="8">
        <v>1.6199999999999999E-3</v>
      </c>
      <c r="U44" s="8">
        <v>1.42E-3</v>
      </c>
      <c r="V44" s="8">
        <v>1.3500000000000001E-3</v>
      </c>
      <c r="W44" s="8">
        <v>1.2800000000000001E-3</v>
      </c>
      <c r="X44" s="8">
        <v>1.15E-3</v>
      </c>
      <c r="Y44" s="8">
        <v>1.07E-3</v>
      </c>
      <c r="Z44" s="8">
        <v>7.7400000000000006E-4</v>
      </c>
      <c r="AA44" s="8">
        <v>5.9900000000000003E-4</v>
      </c>
      <c r="AB44" s="8">
        <v>6.2E-4</v>
      </c>
      <c r="AC44" s="8">
        <v>5.0000000000000001E-4</v>
      </c>
      <c r="AD44" s="8">
        <v>4.37E-4</v>
      </c>
      <c r="AE44" s="8">
        <v>2.8400000000000002E-4</v>
      </c>
      <c r="AF44" s="8">
        <v>1.5900000000000002E-4</v>
      </c>
      <c r="AG44" s="8">
        <v>1.85E-4</v>
      </c>
    </row>
    <row r="45" spans="1:33" s="8" customFormat="1" x14ac:dyDescent="0.2">
      <c r="A45" s="8" t="s">
        <v>113</v>
      </c>
      <c r="B45" s="8">
        <v>1529.9500000000035</v>
      </c>
      <c r="C45" s="8">
        <v>65</v>
      </c>
      <c r="D45" s="8">
        <v>273.22000000000003</v>
      </c>
      <c r="E45" s="8">
        <v>-12.49</v>
      </c>
      <c r="F45" s="8">
        <v>5.88</v>
      </c>
      <c r="G45" s="8">
        <v>13</v>
      </c>
      <c r="H45" s="8">
        <v>2.46</v>
      </c>
      <c r="I45" s="8">
        <f t="shared" si="0"/>
        <v>8.368920000000001</v>
      </c>
      <c r="J45" s="8">
        <v>1.9599999999999999E-3</v>
      </c>
      <c r="K45" s="8">
        <v>1.64E-3</v>
      </c>
      <c r="L45" s="8">
        <v>1.48E-3</v>
      </c>
      <c r="M45" s="8">
        <v>1.3799999999999999E-3</v>
      </c>
      <c r="N45" s="8">
        <v>1.2899999999999999E-3</v>
      </c>
      <c r="O45" s="8">
        <v>1.17E-3</v>
      </c>
      <c r="P45" s="8">
        <v>1.1099999999999999E-3</v>
      </c>
      <c r="Q45" s="8">
        <v>9.990000000000001E-4</v>
      </c>
      <c r="R45" s="8">
        <v>9.2900000000000003E-4</v>
      </c>
      <c r="S45" s="8">
        <v>8.1100000000000009E-4</v>
      </c>
      <c r="T45" s="8">
        <v>7.8899999999999999E-4</v>
      </c>
      <c r="U45" s="8">
        <v>6.6500000000000001E-4</v>
      </c>
      <c r="V45" s="8">
        <v>6.5199999999999991E-4</v>
      </c>
      <c r="W45" s="8">
        <v>5.5499999999999994E-4</v>
      </c>
      <c r="X45" s="8">
        <v>5.7000000000000009E-4</v>
      </c>
      <c r="Y45" s="8">
        <v>3.9899999999999999E-4</v>
      </c>
      <c r="Z45" s="8">
        <v>4.2100000000000004E-4</v>
      </c>
      <c r="AA45" s="8">
        <v>2.9799999999999998E-4</v>
      </c>
      <c r="AB45" s="8">
        <v>2.2600000000000002E-4</v>
      </c>
      <c r="AC45" s="8">
        <v>2.4699999999999999E-4</v>
      </c>
      <c r="AD45" s="8">
        <v>1.9600000000000002E-4</v>
      </c>
      <c r="AE45" s="8">
        <v>2.3799999999999998E-4</v>
      </c>
      <c r="AF45" s="8">
        <v>1.66E-4</v>
      </c>
      <c r="AG45" s="8">
        <v>9.6600000000000003E-5</v>
      </c>
    </row>
    <row r="46" spans="1:33" s="8" customFormat="1" x14ac:dyDescent="0.2">
      <c r="A46" s="8" t="s">
        <v>112</v>
      </c>
      <c r="B46" s="8">
        <v>1530.1500000000035</v>
      </c>
      <c r="C46" s="8">
        <v>85</v>
      </c>
      <c r="D46" s="8">
        <v>282.55</v>
      </c>
      <c r="E46" s="8">
        <v>-10.17</v>
      </c>
      <c r="F46" s="8">
        <v>8.1199999999999992</v>
      </c>
      <c r="G46" s="8">
        <v>12</v>
      </c>
      <c r="H46" s="8">
        <v>2.48</v>
      </c>
      <c r="I46" s="8">
        <f t="shared" si="0"/>
        <v>11.65104</v>
      </c>
      <c r="J46" s="8">
        <v>1.3699999999999999E-3</v>
      </c>
      <c r="K46" s="8">
        <v>1.0200000000000001E-3</v>
      </c>
      <c r="L46" s="8">
        <v>9.1500000000000001E-4</v>
      </c>
      <c r="M46" s="8">
        <v>8.5700000000000001E-4</v>
      </c>
      <c r="N46" s="8">
        <v>7.8600000000000002E-4</v>
      </c>
      <c r="O46" s="8">
        <v>7.18E-4</v>
      </c>
      <c r="P46" s="8">
        <v>6.5199999999999991E-4</v>
      </c>
      <c r="Q46" s="8">
        <v>6.0100000000000008E-4</v>
      </c>
      <c r="R46" s="8">
        <v>5.3399999999999997E-4</v>
      </c>
      <c r="S46" s="8">
        <v>4.7399999999999997E-4</v>
      </c>
      <c r="T46" s="8">
        <v>4.2400000000000001E-4</v>
      </c>
      <c r="U46" s="8">
        <v>3.86E-4</v>
      </c>
      <c r="V46" s="8">
        <v>3.3500000000000001E-4</v>
      </c>
      <c r="W46" s="8">
        <v>3.0499999999999999E-4</v>
      </c>
      <c r="X46" s="8">
        <v>2.8500000000000004E-4</v>
      </c>
      <c r="Y46" s="8">
        <v>2.7500000000000002E-4</v>
      </c>
      <c r="Z46" s="8">
        <v>2.04E-4</v>
      </c>
      <c r="AA46" s="8">
        <v>1.8199999999999998E-4</v>
      </c>
      <c r="AB46" s="8">
        <v>1.3300000000000001E-4</v>
      </c>
      <c r="AC46" s="8">
        <v>1.06E-4</v>
      </c>
      <c r="AD46" s="8">
        <v>1.35E-4</v>
      </c>
      <c r="AE46" s="8">
        <v>1.5800000000000002E-4</v>
      </c>
      <c r="AF46" s="8">
        <v>1.2800000000000002E-4</v>
      </c>
      <c r="AG46" s="8">
        <v>1.7200000000000001E-4</v>
      </c>
    </row>
    <row r="47" spans="1:33" s="8" customFormat="1" x14ac:dyDescent="0.2">
      <c r="A47" s="8" t="s">
        <v>111</v>
      </c>
      <c r="B47" s="8">
        <v>1530.3000000000036</v>
      </c>
      <c r="C47" s="8">
        <v>105</v>
      </c>
      <c r="D47" s="8">
        <v>274.20999999999998</v>
      </c>
      <c r="E47" s="8">
        <v>-6.53</v>
      </c>
      <c r="F47" s="8">
        <v>6.79</v>
      </c>
      <c r="G47" s="8">
        <v>11</v>
      </c>
      <c r="H47" s="8">
        <v>2.5099999999999998</v>
      </c>
      <c r="I47" s="8">
        <f t="shared" si="0"/>
        <v>9.8605350000000005</v>
      </c>
      <c r="J47" s="8">
        <v>5.62E-4</v>
      </c>
      <c r="K47" s="8">
        <v>3.9200000000000004E-4</v>
      </c>
      <c r="L47" s="8">
        <v>3.5800000000000003E-4</v>
      </c>
      <c r="M47" s="8">
        <v>3.2400000000000001E-4</v>
      </c>
      <c r="N47" s="8">
        <v>2.8500000000000004E-4</v>
      </c>
      <c r="O47" s="8">
        <v>2.6499999999999999E-4</v>
      </c>
      <c r="P47" s="8">
        <v>2.3999999999999998E-4</v>
      </c>
      <c r="Q47" s="8">
        <v>2.0599999999999999E-4</v>
      </c>
      <c r="R47" s="8">
        <v>1.9000000000000001E-4</v>
      </c>
      <c r="S47" s="8">
        <v>1.92E-4</v>
      </c>
      <c r="T47" s="8">
        <v>1.5200000000000001E-4</v>
      </c>
      <c r="U47" s="8">
        <v>1.3099999999999999E-4</v>
      </c>
      <c r="V47" s="8">
        <v>1.2700000000000002E-4</v>
      </c>
      <c r="W47" s="8">
        <v>1.1400000000000001E-4</v>
      </c>
      <c r="X47" s="8">
        <v>1.11E-4</v>
      </c>
      <c r="Y47" s="8">
        <v>7.8700000000000002E-5</v>
      </c>
      <c r="Z47" s="8">
        <v>7.0200000000000012E-5</v>
      </c>
      <c r="AA47" s="8">
        <v>7.4499999999999995E-5</v>
      </c>
      <c r="AB47" s="8">
        <v>5.0399999999999999E-5</v>
      </c>
      <c r="AC47" s="8">
        <v>6.4499999999999996E-5</v>
      </c>
      <c r="AD47" s="8">
        <v>7.9399999999999992E-5</v>
      </c>
      <c r="AE47" s="8">
        <v>4.7799999999999996E-5</v>
      </c>
      <c r="AF47" s="8">
        <v>4.0200000000000001E-5</v>
      </c>
      <c r="AG47" s="8">
        <v>3.2299999999999999E-5</v>
      </c>
    </row>
    <row r="48" spans="1:33" s="8" customFormat="1" x14ac:dyDescent="0.2">
      <c r="A48" s="8" t="s">
        <v>110</v>
      </c>
      <c r="B48" s="8">
        <v>1530.4500000000037</v>
      </c>
      <c r="C48" s="8">
        <v>125</v>
      </c>
      <c r="D48" s="8">
        <v>240.27</v>
      </c>
      <c r="E48" s="8">
        <v>-6.25</v>
      </c>
      <c r="F48" s="8">
        <v>7.68</v>
      </c>
      <c r="G48" s="8">
        <v>15</v>
      </c>
      <c r="H48" s="8">
        <v>2.4300000000000002</v>
      </c>
      <c r="I48" s="8">
        <f t="shared" si="0"/>
        <v>10.79753142857143</v>
      </c>
      <c r="J48" s="8">
        <v>1.0300000000000001E-3</v>
      </c>
      <c r="K48" s="8">
        <v>5.2999999999999998E-4</v>
      </c>
      <c r="L48" s="8">
        <v>4.5800000000000002E-4</v>
      </c>
      <c r="M48" s="8">
        <v>4.1100000000000002E-4</v>
      </c>
      <c r="N48" s="8">
        <v>3.6299999999999999E-4</v>
      </c>
      <c r="O48" s="8">
        <v>3.1500000000000001E-4</v>
      </c>
      <c r="P48" s="8">
        <v>2.8000000000000003E-4</v>
      </c>
      <c r="Q48" s="8">
        <v>2.4800000000000001E-4</v>
      </c>
      <c r="R48" s="8">
        <v>2.2700000000000002E-4</v>
      </c>
      <c r="S48" s="8">
        <v>1.8799999999999999E-4</v>
      </c>
      <c r="T48" s="8">
        <v>1.92E-4</v>
      </c>
      <c r="U48" s="8">
        <v>1.8099999999999998E-4</v>
      </c>
      <c r="V48" s="8">
        <v>1.8599999999999999E-4</v>
      </c>
      <c r="W48" s="8">
        <v>1.6899999999999999E-4</v>
      </c>
      <c r="X48" s="8">
        <v>1.2400000000000001E-4</v>
      </c>
      <c r="Y48" s="8">
        <v>1.12E-4</v>
      </c>
      <c r="Z48" s="8">
        <v>9.5000000000000005E-5</v>
      </c>
      <c r="AA48" s="8">
        <v>9.0699999999999996E-5</v>
      </c>
      <c r="AB48" s="8">
        <v>9.9300000000000001E-5</v>
      </c>
      <c r="AC48" s="8">
        <v>6.5600000000000009E-5</v>
      </c>
      <c r="AD48" s="8">
        <v>6.7500000000000001E-5</v>
      </c>
      <c r="AE48" s="8">
        <v>9.9199999999999999E-5</v>
      </c>
      <c r="AF48" s="8">
        <v>4.1999999999999998E-5</v>
      </c>
      <c r="AG48" s="8">
        <v>5.0500000000000001E-5</v>
      </c>
    </row>
    <row r="49" spans="1:33" s="8" customFormat="1" x14ac:dyDescent="0.2">
      <c r="A49" s="8" t="s">
        <v>109</v>
      </c>
      <c r="B49" s="8">
        <v>953</v>
      </c>
      <c r="C49" s="8">
        <v>145</v>
      </c>
      <c r="D49" s="8">
        <v>305.18</v>
      </c>
      <c r="E49" s="8">
        <v>-24.3</v>
      </c>
      <c r="F49" s="8">
        <v>3.08</v>
      </c>
      <c r="G49" s="8">
        <v>12</v>
      </c>
      <c r="H49" s="8">
        <v>2.48</v>
      </c>
      <c r="I49" s="8">
        <f t="shared" si="0"/>
        <v>4.4193600000000002</v>
      </c>
      <c r="J49" s="8">
        <v>7.2499999999999995E-2</v>
      </c>
      <c r="K49" s="8">
        <v>4.6600000000000003E-2</v>
      </c>
      <c r="L49" s="8">
        <v>3.6199999999999996E-2</v>
      </c>
      <c r="M49" s="8">
        <v>2.93E-2</v>
      </c>
      <c r="N49" s="8">
        <v>2.46E-2</v>
      </c>
      <c r="O49" s="8">
        <v>2.0400000000000001E-2</v>
      </c>
      <c r="P49" s="8">
        <v>1.7900000000000003E-2</v>
      </c>
      <c r="Q49" s="8">
        <v>1.5800000000000002E-2</v>
      </c>
      <c r="R49" s="8">
        <v>1.3100000000000001E-2</v>
      </c>
      <c r="S49" s="8">
        <v>1.03E-2</v>
      </c>
      <c r="T49" s="8">
        <v>9.1400000000000006E-3</v>
      </c>
      <c r="U49" s="8">
        <v>7.3499999999999998E-3</v>
      </c>
      <c r="V49" s="8">
        <v>8.1200000000000005E-3</v>
      </c>
      <c r="W49" s="8">
        <v>5.62E-3</v>
      </c>
      <c r="X49" s="8">
        <v>6.1600000000000005E-3</v>
      </c>
      <c r="Y49" s="8">
        <v>5.62E-3</v>
      </c>
      <c r="Z49" s="8">
        <v>3.1099999999999999E-3</v>
      </c>
      <c r="AA49" s="8">
        <v>3.3600000000000001E-3</v>
      </c>
      <c r="AB49" s="8">
        <v>3.1099999999999999E-3</v>
      </c>
      <c r="AC49" s="8">
        <v>2.63E-3</v>
      </c>
      <c r="AD49" s="8">
        <v>6.28E-3</v>
      </c>
      <c r="AE49" s="8">
        <v>5.0499999999999998E-3</v>
      </c>
      <c r="AF49" s="8">
        <v>5.6899999999999997E-3</v>
      </c>
      <c r="AG49" s="8">
        <v>2.3E-3</v>
      </c>
    </row>
    <row r="50" spans="1:33" s="8" customFormat="1" x14ac:dyDescent="0.2">
      <c r="A50" s="8" t="s">
        <v>108</v>
      </c>
      <c r="B50" s="8">
        <f>B49+0.45</f>
        <v>953.45</v>
      </c>
      <c r="C50" s="8">
        <v>5</v>
      </c>
      <c r="D50" s="8">
        <v>292.58</v>
      </c>
      <c r="E50" s="8">
        <v>-12.87</v>
      </c>
      <c r="F50" s="8">
        <v>3.72</v>
      </c>
      <c r="G50" s="8">
        <v>14</v>
      </c>
      <c r="H50" s="8">
        <v>2.44</v>
      </c>
      <c r="I50" s="8">
        <f t="shared" si="0"/>
        <v>5.2515771428571432</v>
      </c>
      <c r="J50" s="8">
        <v>7.9500000000000001E-2</v>
      </c>
      <c r="K50" s="8">
        <v>5.0899999999999994E-2</v>
      </c>
      <c r="L50" s="8">
        <v>4.3699999999999996E-2</v>
      </c>
      <c r="M50" s="8">
        <v>3.7999999999999999E-2</v>
      </c>
      <c r="N50" s="8">
        <v>3.4100000000000005E-2</v>
      </c>
      <c r="O50" s="8">
        <v>3.0300000000000001E-2</v>
      </c>
      <c r="P50" s="8">
        <v>2.7E-2</v>
      </c>
      <c r="Q50" s="8">
        <v>2.46E-2</v>
      </c>
      <c r="R50" s="8">
        <v>2.2799999999999997E-2</v>
      </c>
      <c r="S50" s="8">
        <v>2.06E-2</v>
      </c>
      <c r="T50" s="8">
        <v>1.8199999999999997E-2</v>
      </c>
      <c r="U50" s="8">
        <v>1.6299999999999999E-2</v>
      </c>
      <c r="V50" s="8">
        <v>1.5599999999999999E-2</v>
      </c>
      <c r="W50" s="8">
        <v>1.41E-2</v>
      </c>
      <c r="X50" s="8">
        <v>1.3299999999999999E-2</v>
      </c>
      <c r="Y50" s="8">
        <v>1.1300000000000001E-2</v>
      </c>
      <c r="Z50" s="8">
        <v>1.0999999999999999E-2</v>
      </c>
      <c r="AA50" s="8">
        <v>9.4399999999999987E-3</v>
      </c>
      <c r="AB50" s="8">
        <v>7.6E-3</v>
      </c>
      <c r="AC50" s="8">
        <v>7.4800000000000005E-3</v>
      </c>
      <c r="AD50" s="8">
        <v>7.43E-3</v>
      </c>
      <c r="AE50" s="8">
        <v>5.6699999999999997E-3</v>
      </c>
      <c r="AF50" s="8">
        <v>4.8500000000000001E-3</v>
      </c>
      <c r="AG50" s="8">
        <v>5.2599999999999999E-3</v>
      </c>
    </row>
    <row r="51" spans="1:33" s="8" customFormat="1" x14ac:dyDescent="0.2">
      <c r="A51" s="8" t="s">
        <v>107</v>
      </c>
      <c r="B51" s="8">
        <f t="shared" ref="B51:B57" si="1">B50+0.45</f>
        <v>953.90000000000009</v>
      </c>
      <c r="C51" s="8">
        <v>25</v>
      </c>
      <c r="D51" s="8">
        <v>299.3</v>
      </c>
      <c r="E51" s="8">
        <v>-14</v>
      </c>
      <c r="F51" s="8">
        <v>3.15</v>
      </c>
      <c r="G51" s="8">
        <v>10</v>
      </c>
      <c r="H51" s="8">
        <v>2.54</v>
      </c>
      <c r="I51" s="8">
        <f t="shared" si="0"/>
        <v>4.6291500000000001</v>
      </c>
      <c r="J51" s="8">
        <v>0.13899999999999998</v>
      </c>
      <c r="K51" s="8">
        <v>8.5500000000000007E-2</v>
      </c>
      <c r="L51" s="8">
        <v>6.8400000000000002E-2</v>
      </c>
      <c r="M51" s="8">
        <v>5.67E-2</v>
      </c>
      <c r="N51" s="8">
        <v>4.7899999999999998E-2</v>
      </c>
      <c r="O51" s="8">
        <v>3.9700000000000006E-2</v>
      </c>
      <c r="P51" s="8">
        <v>3.3800000000000004E-2</v>
      </c>
      <c r="Q51" s="8">
        <v>2.9700000000000001E-2</v>
      </c>
      <c r="R51" s="8">
        <v>2.4500000000000001E-2</v>
      </c>
      <c r="S51" s="8">
        <v>2.07E-2</v>
      </c>
      <c r="T51" s="8">
        <v>1.8199999999999997E-2</v>
      </c>
      <c r="U51" s="8">
        <v>1.6199999999999999E-2</v>
      </c>
      <c r="V51" s="8">
        <v>1.3900000000000001E-2</v>
      </c>
      <c r="W51" s="8">
        <v>1.1300000000000001E-2</v>
      </c>
      <c r="X51" s="8">
        <v>1.15E-2</v>
      </c>
      <c r="Y51" s="8">
        <v>1.2200000000000001E-2</v>
      </c>
      <c r="Z51" s="8">
        <v>8.9800000000000001E-3</v>
      </c>
      <c r="AA51" s="8">
        <v>8.1700000000000002E-3</v>
      </c>
      <c r="AB51" s="8">
        <v>8.3199999999999993E-3</v>
      </c>
      <c r="AC51" s="8">
        <v>7.3000000000000001E-3</v>
      </c>
      <c r="AD51" s="8">
        <v>7.4200000000000004E-3</v>
      </c>
      <c r="AE51" s="8">
        <v>5.7499999999999999E-3</v>
      </c>
      <c r="AF51" s="8">
        <v>5.2300000000000003E-3</v>
      </c>
      <c r="AG51" s="8">
        <v>7.1999999999999998E-3</v>
      </c>
    </row>
    <row r="52" spans="1:33" s="8" customFormat="1" x14ac:dyDescent="0.2">
      <c r="A52" s="8" t="s">
        <v>30</v>
      </c>
      <c r="B52" s="8">
        <f t="shared" si="1"/>
        <v>954.35000000000014</v>
      </c>
      <c r="C52" s="8">
        <v>45</v>
      </c>
      <c r="D52" s="8">
        <v>304.08999999999997</v>
      </c>
      <c r="E52" s="8">
        <v>-8.06</v>
      </c>
      <c r="F52" s="8">
        <v>1.62</v>
      </c>
      <c r="G52" s="8">
        <v>15</v>
      </c>
      <c r="H52" s="8">
        <v>2.4300000000000002</v>
      </c>
      <c r="I52" s="8">
        <f t="shared" si="0"/>
        <v>2.2776042857142862</v>
      </c>
      <c r="J52" s="8">
        <v>3.1E-2</v>
      </c>
      <c r="K52" s="8">
        <v>2.2600000000000002E-2</v>
      </c>
      <c r="L52" s="8">
        <v>1.9300000000000001E-2</v>
      </c>
      <c r="M52" s="8">
        <v>1.66E-2</v>
      </c>
      <c r="N52" s="8">
        <v>1.41E-2</v>
      </c>
      <c r="O52" s="8">
        <v>1.23E-2</v>
      </c>
      <c r="P52" s="8">
        <v>1.0200000000000001E-2</v>
      </c>
      <c r="Q52" s="8">
        <v>8.9299999999999987E-3</v>
      </c>
      <c r="R52" s="8">
        <v>7.9699999999999997E-3</v>
      </c>
      <c r="S52" s="8">
        <v>6.9299999999999995E-3</v>
      </c>
      <c r="T52" s="8">
        <v>6.3300000000000006E-3</v>
      </c>
      <c r="U52" s="8">
        <v>5.4900000000000001E-3</v>
      </c>
      <c r="V52" s="8">
        <v>4.9399999999999999E-3</v>
      </c>
      <c r="W52" s="8">
        <v>5.11E-3</v>
      </c>
      <c r="X52" s="8">
        <v>5.0000000000000001E-3</v>
      </c>
      <c r="Y52" s="8">
        <v>4.5600000000000007E-3</v>
      </c>
      <c r="Z52" s="8">
        <v>4.5000000000000005E-3</v>
      </c>
      <c r="AA52" s="8">
        <v>4.2300000000000003E-3</v>
      </c>
      <c r="AB52" s="8">
        <v>4.1899999999999993E-3</v>
      </c>
      <c r="AC52" s="8">
        <v>4.1899999999999993E-3</v>
      </c>
      <c r="AD52" s="8">
        <v>3.7199999999999998E-3</v>
      </c>
      <c r="AE52" s="8">
        <v>4.0600000000000002E-3</v>
      </c>
      <c r="AF52" s="8">
        <v>3.9199999999999999E-3</v>
      </c>
      <c r="AG52" s="8">
        <v>3.2799999999999999E-3</v>
      </c>
    </row>
    <row r="53" spans="1:33" s="8" customFormat="1" x14ac:dyDescent="0.2">
      <c r="A53" s="8" t="s">
        <v>106</v>
      </c>
      <c r="B53" s="8">
        <f t="shared" si="1"/>
        <v>954.80000000000018</v>
      </c>
      <c r="C53" s="8">
        <v>65</v>
      </c>
      <c r="D53" s="8">
        <v>296.37</v>
      </c>
      <c r="E53" s="8">
        <v>0.64</v>
      </c>
      <c r="F53" s="8">
        <v>3.85</v>
      </c>
      <c r="G53" s="8">
        <v>14</v>
      </c>
      <c r="H53" s="8">
        <v>2.44</v>
      </c>
      <c r="I53" s="8">
        <f t="shared" si="0"/>
        <v>5.4351000000000003</v>
      </c>
      <c r="J53" s="8">
        <v>2.0299999999999999E-2</v>
      </c>
      <c r="K53" s="8">
        <v>1.23E-2</v>
      </c>
      <c r="L53" s="8">
        <v>1.0200000000000001E-2</v>
      </c>
      <c r="M53" s="8">
        <v>8.4700000000000001E-3</v>
      </c>
      <c r="N53" s="8">
        <v>7.0499999999999998E-3</v>
      </c>
      <c r="O53" s="8">
        <v>5.9100000000000003E-3</v>
      </c>
      <c r="P53" s="8">
        <v>5.0900000000000008E-3</v>
      </c>
      <c r="Q53" s="8">
        <v>4.4399999999999995E-3</v>
      </c>
      <c r="R53" s="8">
        <v>4.0099999999999997E-3</v>
      </c>
      <c r="S53" s="8">
        <v>3.5300000000000002E-3</v>
      </c>
      <c r="T53" s="8">
        <v>2.82E-3</v>
      </c>
      <c r="U53" s="8">
        <v>2.7300000000000002E-3</v>
      </c>
      <c r="V53" s="8">
        <v>2.2100000000000002E-3</v>
      </c>
      <c r="W53" s="8">
        <v>2.2100000000000002E-3</v>
      </c>
      <c r="X53" s="8">
        <v>2.15E-3</v>
      </c>
      <c r="Y53" s="8">
        <v>1.8500000000000001E-3</v>
      </c>
      <c r="Z53" s="8">
        <v>1.5499999999999999E-3</v>
      </c>
      <c r="AA53" s="8">
        <v>1.8400000000000001E-3</v>
      </c>
      <c r="AB53" s="8">
        <v>1.7099999999999999E-3</v>
      </c>
      <c r="AC53" s="8">
        <v>1.7799999999999999E-3</v>
      </c>
      <c r="AD53" s="8">
        <v>1.24E-3</v>
      </c>
      <c r="AE53" s="8">
        <v>1.5200000000000001E-3</v>
      </c>
      <c r="AF53" s="8">
        <v>1.3500000000000001E-3</v>
      </c>
      <c r="AG53" s="8">
        <v>8.6700000000000004E-4</v>
      </c>
    </row>
    <row r="54" spans="1:33" s="8" customFormat="1" x14ac:dyDescent="0.2">
      <c r="A54" s="8" t="s">
        <v>105</v>
      </c>
      <c r="B54" s="8">
        <f t="shared" si="1"/>
        <v>955.25000000000023</v>
      </c>
      <c r="C54" s="8">
        <v>85</v>
      </c>
      <c r="D54" s="8">
        <v>305.44</v>
      </c>
      <c r="E54" s="8">
        <v>3.41</v>
      </c>
      <c r="F54" s="8">
        <v>1.96</v>
      </c>
      <c r="G54" s="8">
        <v>14</v>
      </c>
      <c r="H54" s="8">
        <v>2.44</v>
      </c>
      <c r="I54" s="8">
        <f t="shared" si="0"/>
        <v>2.7669600000000001</v>
      </c>
      <c r="J54" s="8">
        <v>0.127</v>
      </c>
      <c r="K54" s="8">
        <v>8.7299999999999989E-2</v>
      </c>
      <c r="L54" s="8">
        <v>7.3800000000000004E-2</v>
      </c>
      <c r="M54" s="8">
        <v>6.2700000000000006E-2</v>
      </c>
      <c r="N54" s="8">
        <v>5.3699999999999998E-2</v>
      </c>
      <c r="O54" s="8">
        <v>4.6600000000000003E-2</v>
      </c>
      <c r="P54" s="8">
        <v>4.0099999999999997E-2</v>
      </c>
      <c r="Q54" s="8">
        <v>3.4799999999999998E-2</v>
      </c>
      <c r="R54" s="8">
        <v>3.0800000000000004E-2</v>
      </c>
      <c r="S54" s="8">
        <v>2.5700000000000001E-2</v>
      </c>
      <c r="T54" s="8">
        <v>2.3699999999999999E-2</v>
      </c>
      <c r="U54" s="8">
        <v>1.9099999999999999E-2</v>
      </c>
      <c r="V54" s="8">
        <v>1.9099999999999999E-2</v>
      </c>
      <c r="W54" s="8">
        <v>1.72E-2</v>
      </c>
      <c r="X54" s="8">
        <v>1.43E-2</v>
      </c>
      <c r="Y54" s="8">
        <v>1.32E-2</v>
      </c>
      <c r="Z54" s="8">
        <v>1.26E-2</v>
      </c>
      <c r="AA54" s="8">
        <v>1.11E-2</v>
      </c>
      <c r="AB54" s="8">
        <v>9.58E-3</v>
      </c>
      <c r="AC54" s="8">
        <v>1.06E-2</v>
      </c>
      <c r="AD54" s="8">
        <v>5.5199999999999997E-3</v>
      </c>
      <c r="AE54" s="8">
        <v>6.79E-3</v>
      </c>
      <c r="AF54" s="8">
        <v>8.6300000000000005E-3</v>
      </c>
      <c r="AG54" s="8">
        <v>1.21E-2</v>
      </c>
    </row>
    <row r="55" spans="1:33" s="8" customFormat="1" x14ac:dyDescent="0.2">
      <c r="A55" s="8" t="s">
        <v>104</v>
      </c>
      <c r="B55" s="8">
        <f t="shared" si="1"/>
        <v>955.70000000000027</v>
      </c>
      <c r="C55" s="8">
        <v>105</v>
      </c>
      <c r="D55" s="8">
        <v>315.11</v>
      </c>
      <c r="E55" s="8">
        <v>-13.26</v>
      </c>
      <c r="F55" s="8">
        <v>2.31</v>
      </c>
      <c r="G55" s="8">
        <v>11</v>
      </c>
      <c r="H55" s="8">
        <v>2.5099999999999998</v>
      </c>
      <c r="I55" s="8">
        <f t="shared" si="0"/>
        <v>3.3546150000000003</v>
      </c>
      <c r="J55" s="8">
        <v>3.0000000000000002E-2</v>
      </c>
      <c r="K55" s="8">
        <v>2.3200000000000002E-2</v>
      </c>
      <c r="L55" s="8">
        <v>1.9700000000000002E-2</v>
      </c>
      <c r="M55" s="8">
        <v>1.7100000000000001E-2</v>
      </c>
      <c r="N55" s="8">
        <v>1.4800000000000001E-2</v>
      </c>
      <c r="O55" s="8">
        <v>1.2700000000000001E-2</v>
      </c>
      <c r="P55" s="8">
        <v>1.06E-2</v>
      </c>
      <c r="Q55" s="8">
        <v>9.0000000000000011E-3</v>
      </c>
      <c r="R55" s="8">
        <v>7.1999999999999998E-3</v>
      </c>
      <c r="S55" s="8">
        <v>6.3600000000000002E-3</v>
      </c>
      <c r="T55" s="8">
        <v>5.2199999999999998E-3</v>
      </c>
      <c r="U55" s="8">
        <v>4.2500000000000003E-3</v>
      </c>
      <c r="V55" s="8">
        <v>3.64E-3</v>
      </c>
      <c r="W55" s="8">
        <v>3.2299999999999998E-3</v>
      </c>
      <c r="X55" s="8">
        <v>3.4399999999999999E-3</v>
      </c>
      <c r="Y55" s="8">
        <v>3.4199999999999999E-3</v>
      </c>
      <c r="Z55" s="8">
        <v>3.3300000000000001E-3</v>
      </c>
      <c r="AA55" s="8">
        <v>2.6699999999999996E-3</v>
      </c>
      <c r="AB55" s="8">
        <v>3.2600000000000003E-3</v>
      </c>
      <c r="AC55" s="8">
        <v>3.1999999999999997E-3</v>
      </c>
      <c r="AD55" s="8">
        <v>1.3500000000000001E-3</v>
      </c>
      <c r="AE55" s="8">
        <v>3.1999999999999997E-3</v>
      </c>
      <c r="AF55" s="8">
        <v>2.3900000000000002E-3</v>
      </c>
      <c r="AG55" s="8">
        <v>2.2899999999999999E-3</v>
      </c>
    </row>
    <row r="56" spans="1:33" s="8" customFormat="1" x14ac:dyDescent="0.2">
      <c r="A56" s="8" t="s">
        <v>103</v>
      </c>
      <c r="B56" s="8">
        <f t="shared" si="1"/>
        <v>956.15000000000032</v>
      </c>
      <c r="C56" s="8">
        <v>125</v>
      </c>
      <c r="D56" s="8">
        <v>289.83</v>
      </c>
      <c r="E56" s="8">
        <v>-20.55</v>
      </c>
      <c r="F56" s="8">
        <v>4.2300000000000004</v>
      </c>
      <c r="G56" s="8">
        <v>14</v>
      </c>
      <c r="H56" s="8">
        <v>2.44</v>
      </c>
      <c r="I56" s="8">
        <f t="shared" si="0"/>
        <v>5.9715514285714297</v>
      </c>
      <c r="J56" s="8">
        <v>3.3300000000000003E-2</v>
      </c>
      <c r="K56" s="8">
        <v>2.1700000000000001E-2</v>
      </c>
      <c r="L56" s="8">
        <v>1.8700000000000001E-2</v>
      </c>
      <c r="M56" s="8">
        <v>1.66E-2</v>
      </c>
      <c r="N56" s="8">
        <v>1.5099999999999999E-2</v>
      </c>
      <c r="O56" s="8">
        <v>1.3699999999999999E-2</v>
      </c>
      <c r="P56" s="8">
        <v>1.29E-2</v>
      </c>
      <c r="Q56" s="8">
        <v>1.2E-2</v>
      </c>
      <c r="R56" s="8">
        <v>1.1300000000000001E-2</v>
      </c>
      <c r="S56" s="8">
        <v>1.0699999999999999E-2</v>
      </c>
      <c r="T56" s="8">
        <v>9.9299999999999996E-3</v>
      </c>
      <c r="U56" s="8">
        <v>9.1800000000000007E-3</v>
      </c>
      <c r="V56" s="8">
        <v>9.2099999999999994E-3</v>
      </c>
      <c r="W56" s="8">
        <v>8.8500000000000002E-3</v>
      </c>
      <c r="X56" s="8">
        <v>8.4200000000000004E-3</v>
      </c>
      <c r="Y56" s="8">
        <v>7.8499999999999993E-3</v>
      </c>
      <c r="Z56" s="8">
        <v>8.369999999999999E-3</v>
      </c>
      <c r="AA56" s="8">
        <v>7.3100000000000005E-3</v>
      </c>
      <c r="AB56" s="8">
        <v>6.1600000000000005E-3</v>
      </c>
      <c r="AC56" s="8">
        <v>6.7000000000000002E-3</v>
      </c>
      <c r="AD56" s="8">
        <v>5.11E-3</v>
      </c>
      <c r="AE56" s="8">
        <v>4.9500000000000004E-3</v>
      </c>
      <c r="AF56" s="8">
        <v>5.1599999999999997E-3</v>
      </c>
      <c r="AG56" s="8">
        <v>4.3100000000000005E-3</v>
      </c>
    </row>
    <row r="57" spans="1:33" s="8" customFormat="1" x14ac:dyDescent="0.2">
      <c r="A57" s="8" t="s">
        <v>102</v>
      </c>
      <c r="B57" s="8">
        <f t="shared" si="1"/>
        <v>956.60000000000036</v>
      </c>
      <c r="C57" s="8">
        <v>145</v>
      </c>
      <c r="D57" s="8">
        <v>309.08999999999997</v>
      </c>
      <c r="E57" s="8">
        <v>-15.28</v>
      </c>
      <c r="F57" s="8">
        <v>1.77</v>
      </c>
      <c r="G57" s="8">
        <v>13</v>
      </c>
      <c r="H57" s="8">
        <v>2.46</v>
      </c>
      <c r="I57" s="8">
        <f t="shared" si="0"/>
        <v>2.5192157142857141</v>
      </c>
      <c r="J57" s="8">
        <v>8.5199999999999998E-2</v>
      </c>
      <c r="K57" s="8">
        <v>6.3299999999999995E-2</v>
      </c>
      <c r="L57" s="8">
        <v>5.4500000000000007E-2</v>
      </c>
      <c r="M57" s="8">
        <v>4.8000000000000001E-2</v>
      </c>
      <c r="N57" s="8">
        <v>4.1599999999999998E-2</v>
      </c>
      <c r="O57" s="8">
        <v>3.6999999999999998E-2</v>
      </c>
      <c r="P57" s="8">
        <v>3.1900000000000005E-2</v>
      </c>
      <c r="Q57" s="8">
        <v>2.9000000000000001E-2</v>
      </c>
      <c r="R57" s="8">
        <v>2.5100000000000001E-2</v>
      </c>
      <c r="S57" s="8">
        <v>2.07E-2</v>
      </c>
      <c r="T57" s="8">
        <v>1.8199999999999997E-2</v>
      </c>
      <c r="U57" s="8">
        <v>1.5599999999999999E-2</v>
      </c>
      <c r="V57" s="8">
        <v>1.35E-2</v>
      </c>
      <c r="W57" s="8">
        <v>1.2799999999999999E-2</v>
      </c>
      <c r="X57" s="8">
        <v>1.2799999999999999E-2</v>
      </c>
      <c r="Y57" s="8">
        <v>1.0499999999999999E-2</v>
      </c>
      <c r="Z57" s="8">
        <v>8.3999999999999995E-3</v>
      </c>
      <c r="AA57" s="8">
        <v>6.28E-3</v>
      </c>
      <c r="AB57" s="8">
        <v>4.1899999999999993E-3</v>
      </c>
      <c r="AC57" s="8">
        <v>5.8999999999999999E-3</v>
      </c>
      <c r="AD57" s="8">
        <v>4.4099999999999999E-3</v>
      </c>
      <c r="AE57" s="8">
        <v>3.64E-3</v>
      </c>
      <c r="AF57" s="8">
        <v>4.6099999999999995E-3</v>
      </c>
      <c r="AG57" s="8">
        <v>5.0299999999999997E-3</v>
      </c>
    </row>
    <row r="58" spans="1:33" s="8" customFormat="1" x14ac:dyDescent="0.2">
      <c r="A58" s="8" t="s">
        <v>101</v>
      </c>
      <c r="B58" s="8">
        <f>B57+0.45</f>
        <v>957.05000000000041</v>
      </c>
      <c r="C58" s="8">
        <v>5</v>
      </c>
      <c r="D58" s="8">
        <v>273.14</v>
      </c>
      <c r="E58" s="8">
        <v>-4.9000000000000004</v>
      </c>
      <c r="F58" s="8">
        <v>5.67</v>
      </c>
      <c r="G58" s="8">
        <v>14</v>
      </c>
      <c r="H58" s="8">
        <v>2.44</v>
      </c>
      <c r="I58" s="8">
        <f t="shared" si="0"/>
        <v>8.0044199999999996</v>
      </c>
      <c r="J58" s="8">
        <v>8.6999999999999994E-3</v>
      </c>
      <c r="K58" s="8">
        <v>4.1700000000000001E-3</v>
      </c>
      <c r="L58" s="8">
        <v>3.5799999999999998E-3</v>
      </c>
      <c r="M58" s="8">
        <v>3.3400000000000001E-3</v>
      </c>
      <c r="N58" s="8">
        <v>2.8799999999999997E-3</v>
      </c>
      <c r="O58" s="8">
        <v>2.5500000000000002E-3</v>
      </c>
      <c r="P58" s="8">
        <v>2.48E-3</v>
      </c>
      <c r="Q58" s="8">
        <v>2.1700000000000001E-3</v>
      </c>
      <c r="R58" s="8">
        <v>1.9400000000000001E-3</v>
      </c>
      <c r="S58" s="8">
        <v>1.8400000000000001E-3</v>
      </c>
      <c r="T58" s="8">
        <v>1.7600000000000001E-3</v>
      </c>
      <c r="U58" s="8">
        <v>1.5900000000000001E-3</v>
      </c>
      <c r="V58" s="8">
        <v>1.4399999999999999E-3</v>
      </c>
      <c r="W58" s="8">
        <v>1.5200000000000001E-3</v>
      </c>
      <c r="X58" s="8">
        <v>1.33E-3</v>
      </c>
      <c r="Y58" s="8">
        <v>1.25E-3</v>
      </c>
      <c r="Z58" s="8">
        <v>1.3599999999999999E-3</v>
      </c>
      <c r="AA58" s="8">
        <v>1.32E-3</v>
      </c>
      <c r="AB58" s="8">
        <v>1.2999999999999999E-3</v>
      </c>
      <c r="AC58" s="8">
        <v>1.16E-3</v>
      </c>
      <c r="AD58" s="8">
        <v>1.25E-3</v>
      </c>
      <c r="AE58" s="8">
        <v>1.5499999999999999E-3</v>
      </c>
      <c r="AF58" s="8">
        <v>1.31E-3</v>
      </c>
      <c r="AG58" s="8">
        <v>1.1900000000000001E-3</v>
      </c>
    </row>
    <row r="59" spans="1:33" s="8" customFormat="1" x14ac:dyDescent="0.2">
      <c r="A59" s="8" t="s">
        <v>100</v>
      </c>
      <c r="B59" s="8">
        <f>1081</f>
        <v>1081</v>
      </c>
      <c r="C59" s="8">
        <v>25</v>
      </c>
      <c r="D59" s="8">
        <v>53.24</v>
      </c>
      <c r="E59" s="8">
        <v>-3.3</v>
      </c>
      <c r="F59" s="8">
        <v>10.24</v>
      </c>
      <c r="G59" s="8">
        <v>7</v>
      </c>
      <c r="H59" s="8">
        <v>2.71</v>
      </c>
      <c r="I59" s="8">
        <f t="shared" si="0"/>
        <v>16.055588571428572</v>
      </c>
      <c r="J59" s="8">
        <v>3.9100000000000002E-4</v>
      </c>
      <c r="K59" s="8">
        <v>3.9799999999999997E-4</v>
      </c>
      <c r="L59" s="8">
        <v>3.7399999999999998E-4</v>
      </c>
      <c r="M59" s="8">
        <v>3.28E-4</v>
      </c>
      <c r="N59" s="8">
        <v>3.0899999999999998E-4</v>
      </c>
      <c r="O59" s="8">
        <v>2.6199999999999997E-4</v>
      </c>
      <c r="P59" s="8">
        <v>2.1799999999999999E-4</v>
      </c>
      <c r="Q59" s="8">
        <v>2.2499999999999999E-4</v>
      </c>
      <c r="R59" s="8">
        <v>1.66E-4</v>
      </c>
      <c r="S59" s="8">
        <v>1.84E-4</v>
      </c>
      <c r="T59" s="8">
        <v>1.6799999999999999E-4</v>
      </c>
      <c r="U59" s="8">
        <v>1.7700000000000002E-4</v>
      </c>
      <c r="V59" s="8">
        <v>1.7100000000000001E-4</v>
      </c>
      <c r="W59" s="8">
        <v>1.4999999999999999E-4</v>
      </c>
      <c r="X59" s="8">
        <v>1.5900000000000002E-4</v>
      </c>
      <c r="Y59" s="8">
        <v>1.2800000000000002E-4</v>
      </c>
      <c r="Z59" s="8">
        <v>1.12E-4</v>
      </c>
      <c r="AA59" s="8">
        <v>9.6699999999999992E-5</v>
      </c>
      <c r="AB59" s="8">
        <v>7.3300000000000006E-5</v>
      </c>
      <c r="AC59" s="8">
        <v>5.9499999999999996E-5</v>
      </c>
      <c r="AD59" s="8">
        <v>1.2100000000000001E-4</v>
      </c>
      <c r="AE59" s="8">
        <v>3.9400000000000002E-5</v>
      </c>
      <c r="AF59" s="8">
        <v>1.37E-4</v>
      </c>
      <c r="AG59" s="8">
        <v>3.2700000000000002E-5</v>
      </c>
    </row>
    <row r="60" spans="1:33" s="8" customFormat="1" x14ac:dyDescent="0.2">
      <c r="A60" s="8" t="s">
        <v>99</v>
      </c>
      <c r="B60" s="8">
        <f>B59+0.3</f>
        <v>1081.3</v>
      </c>
      <c r="C60" s="8">
        <v>45</v>
      </c>
      <c r="D60" s="8">
        <v>238.68</v>
      </c>
      <c r="E60" s="8">
        <v>-73.75</v>
      </c>
      <c r="F60" s="8">
        <v>31.02</v>
      </c>
      <c r="G60" s="8">
        <v>7</v>
      </c>
      <c r="H60" s="8">
        <v>2.71</v>
      </c>
      <c r="I60" s="8">
        <f t="shared" si="0"/>
        <v>48.637144285714292</v>
      </c>
      <c r="J60" s="8">
        <v>2.7899999999999997E-5</v>
      </c>
      <c r="K60" s="8">
        <v>5.4700000000000001E-5</v>
      </c>
      <c r="L60" s="8">
        <v>4.6700000000000003E-5</v>
      </c>
      <c r="M60" s="8">
        <v>3.5000000000000004E-5</v>
      </c>
      <c r="N60" s="8">
        <v>1.1199999999999999E-5</v>
      </c>
      <c r="O60" s="8">
        <v>2.1100000000000001E-5</v>
      </c>
      <c r="P60" s="8">
        <v>3.1400000000000004E-5</v>
      </c>
      <c r="Q60" s="8">
        <v>3.1000000000000001E-5</v>
      </c>
      <c r="R60" s="8">
        <v>3.4799999999999999E-5</v>
      </c>
      <c r="S60" s="8">
        <v>2.8200000000000001E-5</v>
      </c>
      <c r="T60" s="8">
        <v>2.6099999999999997E-5</v>
      </c>
      <c r="U60" s="8">
        <v>2.05E-5</v>
      </c>
      <c r="V60" s="8">
        <v>3.0699999999999994E-5</v>
      </c>
      <c r="W60" s="8">
        <v>2.48E-5</v>
      </c>
      <c r="X60" s="8">
        <v>1.6899999999999997E-5</v>
      </c>
      <c r="Y60" s="8">
        <v>2.65E-5</v>
      </c>
      <c r="Z60" s="8">
        <v>2.9499999999999999E-5</v>
      </c>
      <c r="AA60" s="8">
        <v>2.6099999999999997E-5</v>
      </c>
      <c r="AB60" s="8">
        <v>2.8099999999999999E-5</v>
      </c>
      <c r="AC60" s="8">
        <v>2.1999999999999999E-5</v>
      </c>
      <c r="AD60" s="8">
        <v>2.4000000000000001E-5</v>
      </c>
      <c r="AE60" s="8">
        <v>6.9600000000000003E-6</v>
      </c>
      <c r="AF60" s="8">
        <v>2.12E-5</v>
      </c>
      <c r="AG60" s="8">
        <v>2.5300000000000002E-5</v>
      </c>
    </row>
    <row r="61" spans="1:33" s="8" customFormat="1" x14ac:dyDescent="0.2">
      <c r="A61" s="8" t="s">
        <v>98</v>
      </c>
      <c r="B61" s="8">
        <f>B60+0.3</f>
        <v>1081.5999999999999</v>
      </c>
      <c r="C61" s="8">
        <v>65</v>
      </c>
      <c r="D61" s="8">
        <v>143.63999999999999</v>
      </c>
      <c r="E61" s="8">
        <v>-17.399999999999999</v>
      </c>
      <c r="F61" s="8">
        <v>17.73</v>
      </c>
      <c r="G61" s="8">
        <v>10</v>
      </c>
      <c r="H61" s="8">
        <v>2.54</v>
      </c>
      <c r="I61" s="8">
        <f t="shared" si="0"/>
        <v>26.055501428571429</v>
      </c>
      <c r="J61" s="8">
        <v>3.5899999999999998E-5</v>
      </c>
      <c r="K61" s="8">
        <v>5.5000000000000002E-5</v>
      </c>
      <c r="L61" s="8">
        <v>5.6799999999999998E-5</v>
      </c>
      <c r="M61" s="8">
        <v>5.38E-5</v>
      </c>
      <c r="N61" s="8">
        <v>3.3500000000000001E-5</v>
      </c>
      <c r="O61" s="8">
        <v>5.7500000000000002E-5</v>
      </c>
      <c r="P61" s="8">
        <v>5.3199999999999999E-5</v>
      </c>
      <c r="Q61" s="8">
        <v>4.88E-5</v>
      </c>
      <c r="R61" s="8">
        <v>5.0300000000000003E-5</v>
      </c>
      <c r="S61" s="8">
        <v>3.3399999999999999E-5</v>
      </c>
      <c r="T61" s="8">
        <v>3.9100000000000002E-5</v>
      </c>
      <c r="U61" s="8">
        <v>2.09E-5</v>
      </c>
      <c r="V61" s="8">
        <v>2.4900000000000002E-5</v>
      </c>
      <c r="W61" s="8">
        <v>1.52E-5</v>
      </c>
      <c r="X61" s="8">
        <v>3.4600000000000001E-5</v>
      </c>
      <c r="Y61" s="8">
        <v>3.8399999999999998E-5</v>
      </c>
      <c r="Z61" s="8">
        <v>2.1100000000000001E-5</v>
      </c>
      <c r="AA61" s="8">
        <v>2.3099999999999999E-5</v>
      </c>
      <c r="AB61" s="8">
        <v>2.6999999999999999E-5</v>
      </c>
      <c r="AC61" s="8">
        <v>1.8E-5</v>
      </c>
      <c r="AD61" s="8">
        <v>2.34E-5</v>
      </c>
      <c r="AE61" s="8">
        <v>1.7599999999999998E-5</v>
      </c>
      <c r="AF61" s="8">
        <v>2.6000000000000002E-5</v>
      </c>
      <c r="AG61" s="8">
        <v>1.52E-5</v>
      </c>
    </row>
    <row r="62" spans="1:33" s="8" customFormat="1" x14ac:dyDescent="0.2">
      <c r="A62" s="8" t="s">
        <v>97</v>
      </c>
      <c r="B62" s="8">
        <f t="shared" ref="B62:B77" si="2">B61+0.3</f>
        <v>1081.8999999999999</v>
      </c>
      <c r="C62" s="8">
        <v>85</v>
      </c>
      <c r="D62" s="8">
        <v>94.96</v>
      </c>
      <c r="E62" s="8">
        <v>-6.9</v>
      </c>
      <c r="F62" s="8">
        <v>21.02</v>
      </c>
      <c r="G62" s="8">
        <v>12</v>
      </c>
      <c r="H62" s="8">
        <v>2.48</v>
      </c>
      <c r="I62" s="8">
        <f t="shared" si="0"/>
        <v>30.160697142857142</v>
      </c>
      <c r="J62" s="8">
        <v>1.9100000000000001E-4</v>
      </c>
      <c r="K62" s="8">
        <v>1.05E-4</v>
      </c>
      <c r="L62" s="8">
        <v>1.01E-4</v>
      </c>
      <c r="M62" s="8">
        <v>1.08E-4</v>
      </c>
      <c r="N62" s="8">
        <v>1.26E-4</v>
      </c>
      <c r="O62" s="8">
        <v>8.7800000000000006E-5</v>
      </c>
      <c r="P62" s="8">
        <v>8.6000000000000003E-5</v>
      </c>
      <c r="Q62" s="8">
        <v>8.2300000000000008E-5</v>
      </c>
      <c r="R62" s="8">
        <v>7.8700000000000002E-5</v>
      </c>
      <c r="S62" s="8">
        <v>7.4600000000000011E-5</v>
      </c>
      <c r="T62" s="8">
        <v>6.8200000000000004E-5</v>
      </c>
      <c r="U62" s="8">
        <v>7.2699999999999992E-5</v>
      </c>
      <c r="V62" s="8">
        <v>6.3399999999999996E-5</v>
      </c>
      <c r="W62" s="8">
        <v>6.0899999999999996E-5</v>
      </c>
      <c r="X62" s="8">
        <v>6.0800000000000001E-5</v>
      </c>
      <c r="Y62" s="8">
        <v>6.1399999999999988E-5</v>
      </c>
      <c r="Z62" s="8">
        <v>4.0399999999999999E-5</v>
      </c>
      <c r="AA62" s="8">
        <v>4.3600000000000003E-5</v>
      </c>
      <c r="AB62" s="8">
        <v>4.6300000000000001E-5</v>
      </c>
      <c r="AC62" s="8">
        <v>3.6699999999999998E-5</v>
      </c>
      <c r="AD62" s="8">
        <v>4.32E-5</v>
      </c>
      <c r="AE62" s="8">
        <v>5.5399999999999998E-5</v>
      </c>
      <c r="AF62" s="8">
        <v>4.0900000000000005E-5</v>
      </c>
      <c r="AG62" s="8">
        <v>2.2900000000000001E-5</v>
      </c>
    </row>
    <row r="63" spans="1:33" s="8" customFormat="1" x14ac:dyDescent="0.2">
      <c r="A63" s="8" t="s">
        <v>96</v>
      </c>
      <c r="B63" s="8">
        <f t="shared" si="2"/>
        <v>1082.1999999999998</v>
      </c>
      <c r="C63" s="8">
        <v>105</v>
      </c>
      <c r="D63" s="8">
        <v>76.89</v>
      </c>
      <c r="E63" s="8">
        <v>-11.03</v>
      </c>
      <c r="F63" s="8">
        <v>12.76</v>
      </c>
      <c r="G63" s="8">
        <v>10</v>
      </c>
      <c r="H63" s="8">
        <v>2.54</v>
      </c>
      <c r="I63" s="8">
        <f t="shared" si="0"/>
        <v>18.751731428571432</v>
      </c>
      <c r="J63" s="8">
        <v>1.6000000000000001E-4</v>
      </c>
      <c r="K63" s="8">
        <v>1.4100000000000001E-4</v>
      </c>
      <c r="L63" s="8">
        <v>1.4200000000000001E-4</v>
      </c>
      <c r="M63" s="8">
        <v>1.36E-4</v>
      </c>
      <c r="N63" s="8">
        <v>1.64E-4</v>
      </c>
      <c r="O63" s="8">
        <v>1.1400000000000001E-4</v>
      </c>
      <c r="P63" s="8">
        <v>1.1E-4</v>
      </c>
      <c r="Q63" s="8">
        <v>1.12E-4</v>
      </c>
      <c r="R63" s="8">
        <v>9.7399999999999996E-5</v>
      </c>
      <c r="S63" s="8">
        <v>9.8300000000000004E-5</v>
      </c>
      <c r="T63" s="8">
        <v>8.8800000000000004E-5</v>
      </c>
      <c r="U63" s="8">
        <v>7.6199999999999995E-5</v>
      </c>
      <c r="V63" s="8">
        <v>8.4299999999999989E-5</v>
      </c>
      <c r="W63" s="8">
        <v>7.2999999999999999E-5</v>
      </c>
      <c r="X63" s="8">
        <v>5.7200000000000001E-5</v>
      </c>
      <c r="Y63" s="8">
        <v>6.0300000000000002E-5</v>
      </c>
      <c r="Z63" s="8">
        <v>4.7600000000000005E-5</v>
      </c>
      <c r="AA63" s="8">
        <v>6.41E-5</v>
      </c>
      <c r="AB63" s="8">
        <v>5.4300000000000005E-5</v>
      </c>
      <c r="AC63" s="8">
        <v>6.0699999999999991E-5</v>
      </c>
      <c r="AD63" s="8">
        <v>3.7399999999999994E-5</v>
      </c>
      <c r="AE63" s="8">
        <v>5.5500000000000001E-5</v>
      </c>
      <c r="AF63" s="8">
        <v>4.1300000000000001E-5</v>
      </c>
      <c r="AG63" s="8">
        <v>5.2299999999999997E-5</v>
      </c>
    </row>
    <row r="64" spans="1:33" s="8" customFormat="1" x14ac:dyDescent="0.2">
      <c r="A64" s="8" t="s">
        <v>95</v>
      </c>
      <c r="B64" s="8">
        <f t="shared" si="2"/>
        <v>1082.4999999999998</v>
      </c>
      <c r="C64" s="8">
        <v>125</v>
      </c>
      <c r="D64" s="8">
        <v>68.400000000000006</v>
      </c>
      <c r="E64" s="8">
        <v>-19.28</v>
      </c>
      <c r="F64" s="8">
        <v>24.46</v>
      </c>
      <c r="G64" s="8">
        <v>12</v>
      </c>
      <c r="H64" s="8">
        <v>2.48</v>
      </c>
      <c r="I64" s="8">
        <f t="shared" si="0"/>
        <v>35.096605714285715</v>
      </c>
      <c r="J64" s="8">
        <v>9.5399999999999988E-5</v>
      </c>
      <c r="K64" s="8">
        <v>9.6099999999999991E-5</v>
      </c>
      <c r="L64" s="8">
        <v>9.8499999999999995E-5</v>
      </c>
      <c r="M64" s="8">
        <v>9.8499999999999995E-5</v>
      </c>
      <c r="N64" s="8">
        <v>1.11E-4</v>
      </c>
      <c r="O64" s="8">
        <v>9.5000000000000005E-5</v>
      </c>
      <c r="P64" s="8">
        <v>9.5500000000000004E-5</v>
      </c>
      <c r="Q64" s="8">
        <v>9.87E-5</v>
      </c>
      <c r="R64" s="8">
        <v>8.9800000000000001E-5</v>
      </c>
      <c r="S64" s="8">
        <v>8.1699999999999994E-5</v>
      </c>
      <c r="T64" s="8">
        <v>8.3999999999999995E-5</v>
      </c>
      <c r="U64" s="8">
        <v>7.0300000000000001E-5</v>
      </c>
      <c r="V64" s="8">
        <v>6.0600000000000003E-5</v>
      </c>
      <c r="W64" s="8">
        <v>7.2899999999999997E-5</v>
      </c>
      <c r="X64" s="8">
        <v>6.9800000000000003E-5</v>
      </c>
      <c r="Y64" s="8">
        <v>6.41E-5</v>
      </c>
      <c r="Z64" s="8">
        <v>5.27E-5</v>
      </c>
      <c r="AA64" s="8">
        <v>5.8799999999999999E-5</v>
      </c>
      <c r="AB64" s="8">
        <v>5.6100000000000002E-5</v>
      </c>
      <c r="AC64" s="8">
        <v>5.3999999999999998E-5</v>
      </c>
      <c r="AD64" s="8">
        <v>3.0899999999999999E-5</v>
      </c>
      <c r="AE64" s="8">
        <v>4.7899999999999999E-5</v>
      </c>
      <c r="AF64" s="8">
        <v>4.8699999999999998E-5</v>
      </c>
      <c r="AG64" s="8">
        <v>3.4499999999999998E-5</v>
      </c>
    </row>
    <row r="65" spans="1:33" s="8" customFormat="1" x14ac:dyDescent="0.2">
      <c r="A65" s="8" t="s">
        <v>94</v>
      </c>
      <c r="B65" s="8">
        <f t="shared" si="2"/>
        <v>1082.7999999999997</v>
      </c>
      <c r="C65" s="8">
        <v>145</v>
      </c>
      <c r="D65" s="8">
        <v>106.56</v>
      </c>
      <c r="E65" s="8">
        <v>-16.760000000000002</v>
      </c>
      <c r="F65" s="8">
        <v>12.9</v>
      </c>
      <c r="G65" s="8">
        <v>11</v>
      </c>
      <c r="H65" s="8">
        <v>2.5099999999999998</v>
      </c>
      <c r="I65" s="8">
        <f t="shared" si="0"/>
        <v>18.733564285714287</v>
      </c>
      <c r="J65" s="8">
        <v>2.61E-4</v>
      </c>
      <c r="K65" s="8">
        <v>1.83E-4</v>
      </c>
      <c r="L65" s="8">
        <v>1.7700000000000002E-4</v>
      </c>
      <c r="M65" s="8">
        <v>1.5200000000000001E-4</v>
      </c>
      <c r="N65" s="8">
        <v>1.37E-4</v>
      </c>
      <c r="O65" s="8">
        <v>1.34E-4</v>
      </c>
      <c r="P65" s="8">
        <v>1.2200000000000001E-4</v>
      </c>
      <c r="Q65" s="8">
        <v>1.1400000000000001E-4</v>
      </c>
      <c r="R65" s="8">
        <v>1.15E-4</v>
      </c>
      <c r="S65" s="8">
        <v>8.3700000000000002E-5</v>
      </c>
      <c r="T65" s="8">
        <v>9.1199999999999994E-5</v>
      </c>
      <c r="U65" s="8">
        <v>7.1199999999999996E-5</v>
      </c>
      <c r="V65" s="8">
        <v>8.2100000000000003E-5</v>
      </c>
      <c r="W65" s="8">
        <v>8.4299999999999989E-5</v>
      </c>
      <c r="X65" s="8">
        <v>6.8799999999999992E-5</v>
      </c>
      <c r="Y65" s="8">
        <v>5.8600000000000001E-5</v>
      </c>
      <c r="Z65" s="8">
        <v>6.1799999999999998E-5</v>
      </c>
      <c r="AA65" s="8">
        <v>6.3899999999999995E-5</v>
      </c>
      <c r="AB65" s="8">
        <v>8.53E-5</v>
      </c>
      <c r="AC65" s="8">
        <v>8.4499999999999994E-5</v>
      </c>
      <c r="AD65" s="8">
        <v>1.7700000000000002E-4</v>
      </c>
      <c r="AE65" s="8">
        <v>3.04E-5</v>
      </c>
      <c r="AF65" s="8">
        <v>7.0599999999999995E-5</v>
      </c>
      <c r="AG65" s="8">
        <v>1.1300000000000001E-4</v>
      </c>
    </row>
    <row r="66" spans="1:33" s="8" customFormat="1" x14ac:dyDescent="0.2">
      <c r="A66" s="8" t="s">
        <v>93</v>
      </c>
      <c r="B66" s="8">
        <f t="shared" si="2"/>
        <v>1083.0999999999997</v>
      </c>
      <c r="C66" s="8">
        <v>5</v>
      </c>
      <c r="D66" s="8">
        <v>275.64999999999998</v>
      </c>
      <c r="E66" s="8">
        <v>-51.96</v>
      </c>
      <c r="F66" s="8">
        <v>32.25</v>
      </c>
      <c r="G66" s="8">
        <v>19</v>
      </c>
      <c r="H66" s="8">
        <v>2.4300000000000002</v>
      </c>
      <c r="I66" s="8">
        <f t="shared" si="0"/>
        <v>45.341196428571436</v>
      </c>
      <c r="J66" s="8">
        <v>1.9899999999999999E-4</v>
      </c>
      <c r="K66" s="8">
        <v>1.8699999999999999E-4</v>
      </c>
      <c r="L66" s="8">
        <v>1.8099999999999998E-4</v>
      </c>
      <c r="M66" s="8">
        <v>1.7900000000000001E-4</v>
      </c>
      <c r="N66" s="8">
        <v>1.7700000000000002E-4</v>
      </c>
      <c r="O66" s="8">
        <v>1.9000000000000001E-4</v>
      </c>
      <c r="P66" s="8">
        <v>1.8599999999999999E-4</v>
      </c>
      <c r="Q66" s="8">
        <v>1.8699999999999999E-4</v>
      </c>
      <c r="R66" s="8">
        <v>1.9799999999999999E-4</v>
      </c>
      <c r="S66" s="8">
        <v>1.94E-4</v>
      </c>
      <c r="T66" s="8">
        <v>1.8199999999999998E-4</v>
      </c>
      <c r="U66" s="8">
        <v>1.8099999999999998E-4</v>
      </c>
      <c r="V66" s="8">
        <v>1.9699999999999999E-4</v>
      </c>
      <c r="W66" s="8">
        <v>1.9600000000000002E-4</v>
      </c>
      <c r="X66" s="8">
        <v>1.9000000000000001E-4</v>
      </c>
      <c r="Y66" s="8">
        <v>1.7999999999999998E-4</v>
      </c>
      <c r="Z66" s="8">
        <v>1.94E-4</v>
      </c>
      <c r="AA66" s="8">
        <v>1.8900000000000001E-4</v>
      </c>
      <c r="AB66" s="8">
        <v>1.83E-4</v>
      </c>
      <c r="AC66" s="8">
        <v>1.6899999999999999E-4</v>
      </c>
      <c r="AD66" s="8">
        <v>1.9000000000000001E-4</v>
      </c>
      <c r="AE66" s="8">
        <v>1.8699999999999999E-4</v>
      </c>
      <c r="AF66" s="8">
        <v>1.4200000000000001E-4</v>
      </c>
      <c r="AG66" s="8">
        <v>1.76E-4</v>
      </c>
    </row>
    <row r="67" spans="1:33" s="8" customFormat="1" x14ac:dyDescent="0.2">
      <c r="A67" s="8" t="s">
        <v>92</v>
      </c>
      <c r="B67" s="8">
        <f t="shared" si="2"/>
        <v>1083.3999999999996</v>
      </c>
      <c r="C67" s="8">
        <v>25</v>
      </c>
      <c r="D67" s="8">
        <v>52.28</v>
      </c>
      <c r="E67" s="8">
        <v>-12.93</v>
      </c>
      <c r="F67" s="8">
        <v>13.39</v>
      </c>
      <c r="G67" s="8">
        <v>11</v>
      </c>
      <c r="H67" s="8">
        <v>2.5099999999999998</v>
      </c>
      <c r="I67" s="8">
        <f t="shared" ref="I67:I78" si="3">(F67*H67)*(81/140)</f>
        <v>19.445149285714287</v>
      </c>
      <c r="J67" s="8">
        <v>2.9399999999999999E-4</v>
      </c>
      <c r="K67" s="8">
        <v>2.6199999999999997E-4</v>
      </c>
      <c r="L67" s="8">
        <v>2.3799999999999998E-4</v>
      </c>
      <c r="M67" s="8">
        <v>2.13E-4</v>
      </c>
      <c r="N67" s="8">
        <v>1.93E-4</v>
      </c>
      <c r="O67" s="8">
        <v>1.6899999999999999E-4</v>
      </c>
      <c r="P67" s="8">
        <v>1.6299999999999998E-4</v>
      </c>
      <c r="Q67" s="8">
        <v>1.34E-4</v>
      </c>
      <c r="R67" s="8">
        <v>1.1899999999999999E-4</v>
      </c>
      <c r="S67" s="8">
        <v>1.12E-4</v>
      </c>
      <c r="T67" s="8">
        <v>1.1300000000000001E-4</v>
      </c>
      <c r="U67" s="8">
        <v>9.9699999999999998E-5</v>
      </c>
      <c r="V67" s="8">
        <v>9.2700000000000004E-5</v>
      </c>
      <c r="W67" s="8">
        <v>8.8399999999999994E-5</v>
      </c>
      <c r="X67" s="8">
        <v>8.4400000000000005E-5</v>
      </c>
      <c r="Y67" s="8">
        <v>7.2300000000000009E-5</v>
      </c>
      <c r="Z67" s="8">
        <v>6.9800000000000003E-5</v>
      </c>
      <c r="AA67" s="8">
        <v>5.9999999999999995E-5</v>
      </c>
      <c r="AB67" s="8">
        <v>6.3199999999999991E-5</v>
      </c>
      <c r="AC67" s="8">
        <v>7.1199999999999996E-5</v>
      </c>
      <c r="AD67" s="8">
        <v>4.0299999999999997E-5</v>
      </c>
      <c r="AE67" s="8">
        <v>5.3999999999999998E-5</v>
      </c>
      <c r="AF67" s="8">
        <v>9.9400000000000004E-5</v>
      </c>
      <c r="AG67" s="8">
        <v>4.57E-5</v>
      </c>
    </row>
    <row r="68" spans="1:33" s="8" customFormat="1" x14ac:dyDescent="0.2">
      <c r="A68" s="8" t="s">
        <v>91</v>
      </c>
      <c r="B68" s="8">
        <f t="shared" si="2"/>
        <v>1083.6999999999996</v>
      </c>
      <c r="C68" s="8">
        <v>45</v>
      </c>
      <c r="D68" s="8">
        <v>45.58</v>
      </c>
      <c r="E68" s="8">
        <v>-8.52</v>
      </c>
      <c r="F68" s="8">
        <v>9.23</v>
      </c>
      <c r="G68" s="8">
        <v>11</v>
      </c>
      <c r="H68" s="8">
        <v>2.5099999999999998</v>
      </c>
      <c r="I68" s="8">
        <f t="shared" si="3"/>
        <v>13.403937857142857</v>
      </c>
      <c r="J68" s="8">
        <v>3.8000000000000002E-4</v>
      </c>
      <c r="K68" s="8">
        <v>3.6499999999999998E-4</v>
      </c>
      <c r="L68" s="8">
        <v>3.4299999999999999E-4</v>
      </c>
      <c r="M68" s="8">
        <v>2.9700000000000001E-4</v>
      </c>
      <c r="N68" s="8">
        <v>2.6699999999999998E-4</v>
      </c>
      <c r="O68" s="8">
        <v>2.4499999999999999E-4</v>
      </c>
      <c r="P68" s="8">
        <v>2.1100000000000001E-4</v>
      </c>
      <c r="Q68" s="8">
        <v>1.7900000000000001E-4</v>
      </c>
      <c r="R68" s="8">
        <v>1.56E-4</v>
      </c>
      <c r="S68" s="8">
        <v>1.6200000000000001E-4</v>
      </c>
      <c r="T68" s="8">
        <v>1.2400000000000001E-4</v>
      </c>
      <c r="U68" s="8">
        <v>1.3799999999999999E-4</v>
      </c>
      <c r="V68" s="8">
        <v>1.2200000000000001E-4</v>
      </c>
      <c r="W68" s="8">
        <v>8.180000000000001E-5</v>
      </c>
      <c r="X68" s="8">
        <v>1.26E-4</v>
      </c>
      <c r="Y68" s="8">
        <v>7.7700000000000005E-5</v>
      </c>
      <c r="Z68" s="8">
        <v>4.8400000000000004E-5</v>
      </c>
      <c r="AA68" s="8">
        <v>4.6300000000000001E-5</v>
      </c>
      <c r="AB68" s="8">
        <v>6.0500000000000007E-5</v>
      </c>
      <c r="AC68" s="8">
        <v>5.7099999999999999E-5</v>
      </c>
      <c r="AD68" s="8">
        <v>5.8099999999999996E-5</v>
      </c>
      <c r="AE68" s="8">
        <v>6.1500000000000004E-5</v>
      </c>
      <c r="AF68" s="8">
        <v>9.0199999999999997E-5</v>
      </c>
      <c r="AG68" s="8">
        <v>5.1E-5</v>
      </c>
    </row>
    <row r="69" spans="1:33" s="8" customFormat="1" x14ac:dyDescent="0.2">
      <c r="A69" s="8" t="s">
        <v>90</v>
      </c>
      <c r="B69" s="8">
        <f t="shared" si="2"/>
        <v>1083.9999999999995</v>
      </c>
      <c r="C69" s="8">
        <v>65</v>
      </c>
      <c r="D69" s="8">
        <v>46.07</v>
      </c>
      <c r="E69" s="8">
        <v>-15.99</v>
      </c>
      <c r="F69" s="8">
        <v>5.66</v>
      </c>
      <c r="G69" s="8">
        <v>11</v>
      </c>
      <c r="H69" s="8">
        <v>2.5099999999999998</v>
      </c>
      <c r="I69" s="8">
        <f t="shared" si="3"/>
        <v>8.2195328571428572</v>
      </c>
      <c r="J69" s="8">
        <v>2.0999999999999998E-2</v>
      </c>
      <c r="K69" s="8">
        <v>1.1300000000000001E-2</v>
      </c>
      <c r="L69" s="8">
        <v>9.5200000000000007E-3</v>
      </c>
      <c r="M69" s="8">
        <v>8.0099999999999998E-3</v>
      </c>
      <c r="N69" s="8">
        <v>7.0099999999999997E-3</v>
      </c>
      <c r="O69" s="8">
        <v>5.7100000000000007E-3</v>
      </c>
      <c r="P69" s="8">
        <v>5.2100000000000002E-3</v>
      </c>
      <c r="Q69" s="8">
        <v>4.8999999999999998E-3</v>
      </c>
      <c r="R69" s="8">
        <v>4.3299999999999996E-3</v>
      </c>
      <c r="S69" s="8">
        <v>3.8299999999999996E-3</v>
      </c>
      <c r="T69" s="8">
        <v>3.6700000000000001E-3</v>
      </c>
      <c r="U69" s="8">
        <v>3.2200000000000002E-3</v>
      </c>
      <c r="V69" s="8">
        <v>3.2399999999999998E-3</v>
      </c>
      <c r="W69" s="8">
        <v>2.7499999999999998E-3</v>
      </c>
      <c r="X69" s="8">
        <v>2.1700000000000001E-3</v>
      </c>
      <c r="Y69" s="8">
        <v>2.7799999999999999E-3</v>
      </c>
      <c r="Z69" s="8">
        <v>2.2800000000000003E-3</v>
      </c>
      <c r="AA69" s="8">
        <v>1.6100000000000001E-3</v>
      </c>
      <c r="AB69" s="8">
        <v>1.7899999999999999E-3</v>
      </c>
      <c r="AC69" s="8">
        <v>2.5300000000000001E-3</v>
      </c>
      <c r="AD69" s="8">
        <v>1.6899999999999999E-3</v>
      </c>
      <c r="AE69" s="8">
        <v>2.5600000000000002E-3</v>
      </c>
      <c r="AF69" s="8">
        <v>2.63E-3</v>
      </c>
      <c r="AG69" s="8">
        <v>1.7899999999999999E-3</v>
      </c>
    </row>
    <row r="70" spans="1:33" s="8" customFormat="1" x14ac:dyDescent="0.2">
      <c r="A70" s="8" t="s">
        <v>89</v>
      </c>
      <c r="B70" s="8">
        <f t="shared" si="2"/>
        <v>1084.2999999999995</v>
      </c>
      <c r="C70" s="8">
        <v>85</v>
      </c>
      <c r="D70" s="8">
        <v>47.59</v>
      </c>
      <c r="E70" s="8">
        <v>-7.31</v>
      </c>
      <c r="F70" s="8">
        <v>2.23</v>
      </c>
      <c r="G70" s="8">
        <v>16</v>
      </c>
      <c r="H70" s="8">
        <v>2.4300000000000002</v>
      </c>
      <c r="I70" s="8">
        <f t="shared" si="3"/>
        <v>3.1352207142857149</v>
      </c>
      <c r="J70" s="8">
        <v>0.13999999999999999</v>
      </c>
      <c r="K70" s="8">
        <v>8.9599999999999999E-2</v>
      </c>
      <c r="L70" s="8">
        <v>7.7700000000000005E-2</v>
      </c>
      <c r="M70" s="8">
        <v>6.8200000000000011E-2</v>
      </c>
      <c r="N70" s="8">
        <v>5.9799999999999999E-2</v>
      </c>
      <c r="O70" s="8">
        <v>5.28E-2</v>
      </c>
      <c r="P70" s="8">
        <v>4.7800000000000002E-2</v>
      </c>
      <c r="Q70" s="8">
        <v>4.2200000000000001E-2</v>
      </c>
      <c r="R70" s="8">
        <v>3.6900000000000002E-2</v>
      </c>
      <c r="S70" s="8">
        <v>3.2499999999999994E-2</v>
      </c>
      <c r="T70" s="8">
        <v>3.1E-2</v>
      </c>
      <c r="U70" s="8">
        <v>2.4199999999999999E-2</v>
      </c>
      <c r="V70" s="8">
        <v>2.5599999999999998E-2</v>
      </c>
      <c r="W70" s="8">
        <v>2.2200000000000001E-2</v>
      </c>
      <c r="X70" s="8">
        <v>2.3E-2</v>
      </c>
      <c r="Y70" s="8">
        <v>2.0899999999999998E-2</v>
      </c>
      <c r="Z70" s="8">
        <v>1.7299999999999999E-2</v>
      </c>
      <c r="AA70" s="8">
        <v>1.84E-2</v>
      </c>
      <c r="AB70" s="8">
        <v>1.0699999999999999E-2</v>
      </c>
      <c r="AC70" s="8">
        <v>1.18E-2</v>
      </c>
      <c r="AD70" s="8">
        <v>1.2999999999999999E-2</v>
      </c>
      <c r="AE70" s="8">
        <v>1.06E-2</v>
      </c>
      <c r="AF70" s="8">
        <v>3.3600000000000001E-3</v>
      </c>
      <c r="AG70" s="8">
        <v>4.3800000000000002E-3</v>
      </c>
    </row>
    <row r="71" spans="1:33" s="8" customFormat="1" x14ac:dyDescent="0.2">
      <c r="A71" s="8" t="s">
        <v>88</v>
      </c>
      <c r="B71" s="8">
        <f t="shared" si="2"/>
        <v>1084.5999999999995</v>
      </c>
      <c r="C71" s="8">
        <v>105</v>
      </c>
      <c r="D71" s="8">
        <v>55.56</v>
      </c>
      <c r="E71" s="8">
        <v>-10.44</v>
      </c>
      <c r="F71" s="8">
        <v>3.25</v>
      </c>
      <c r="G71" s="8">
        <v>13</v>
      </c>
      <c r="H71" s="8">
        <v>2.46</v>
      </c>
      <c r="I71" s="8">
        <f t="shared" si="3"/>
        <v>4.6256785714285718</v>
      </c>
      <c r="J71" s="8">
        <v>0.112</v>
      </c>
      <c r="K71" s="8">
        <v>7.8600000000000003E-2</v>
      </c>
      <c r="L71" s="8">
        <v>6.8300000000000013E-2</v>
      </c>
      <c r="M71" s="8">
        <v>5.9500000000000004E-2</v>
      </c>
      <c r="N71" s="8">
        <v>5.2500000000000005E-2</v>
      </c>
      <c r="O71" s="8">
        <v>4.7399999999999998E-2</v>
      </c>
      <c r="P71" s="8">
        <v>4.1699999999999994E-2</v>
      </c>
      <c r="Q71" s="8">
        <v>3.73E-2</v>
      </c>
      <c r="R71" s="8">
        <v>3.1699999999999999E-2</v>
      </c>
      <c r="S71" s="8">
        <v>2.9000000000000001E-2</v>
      </c>
      <c r="T71" s="8">
        <v>2.6100000000000002E-2</v>
      </c>
      <c r="U71" s="8">
        <v>2.1999999999999999E-2</v>
      </c>
      <c r="V71" s="8">
        <v>2.0899999999999998E-2</v>
      </c>
      <c r="W71" s="8">
        <v>1.9199999999999998E-2</v>
      </c>
      <c r="X71" s="8">
        <v>1.5400000000000002E-2</v>
      </c>
      <c r="Y71" s="8">
        <v>1.4E-2</v>
      </c>
      <c r="Z71" s="8">
        <v>1.24E-2</v>
      </c>
      <c r="AA71" s="8">
        <v>9.9499999999999988E-3</v>
      </c>
      <c r="AB71" s="8">
        <v>1.1399999999999999E-2</v>
      </c>
      <c r="AC71" s="8">
        <v>4.45E-3</v>
      </c>
      <c r="AD71" s="8">
        <v>2.99E-3</v>
      </c>
      <c r="AE71" s="8">
        <v>5.5400000000000007E-3</v>
      </c>
      <c r="AF71" s="8">
        <v>2.8400000000000001E-3</v>
      </c>
      <c r="AG71" s="8">
        <v>6.4099999999999999E-3</v>
      </c>
    </row>
    <row r="72" spans="1:33" s="8" customFormat="1" x14ac:dyDescent="0.2">
      <c r="A72" s="8" t="s">
        <v>87</v>
      </c>
      <c r="B72" s="8">
        <f t="shared" si="2"/>
        <v>1084.8999999999994</v>
      </c>
      <c r="C72" s="8">
        <v>125</v>
      </c>
      <c r="D72" s="8">
        <v>63.97</v>
      </c>
      <c r="E72" s="8">
        <v>-22.99</v>
      </c>
      <c r="F72" s="8">
        <v>4.18</v>
      </c>
      <c r="G72" s="8">
        <v>14</v>
      </c>
      <c r="H72" s="8">
        <v>2.44</v>
      </c>
      <c r="I72" s="8">
        <f t="shared" si="3"/>
        <v>5.9009657142857144</v>
      </c>
      <c r="J72" s="8">
        <v>8.2400000000000001E-2</v>
      </c>
      <c r="K72" s="8">
        <v>5.62E-2</v>
      </c>
      <c r="L72" s="8">
        <v>4.9599999999999998E-2</v>
      </c>
      <c r="M72" s="8">
        <v>4.4299999999999999E-2</v>
      </c>
      <c r="N72" s="8">
        <v>3.8300000000000001E-2</v>
      </c>
      <c r="O72" s="8">
        <v>3.3700000000000001E-2</v>
      </c>
      <c r="P72" s="8">
        <v>3.0499999999999999E-2</v>
      </c>
      <c r="Q72" s="8">
        <v>2.6699999999999998E-2</v>
      </c>
      <c r="R72" s="8">
        <v>2.4400000000000002E-2</v>
      </c>
      <c r="S72" s="8">
        <v>2.1299999999999999E-2</v>
      </c>
      <c r="T72" s="8">
        <v>1.8099999999999998E-2</v>
      </c>
      <c r="U72" s="8">
        <v>1.8499999999999999E-2</v>
      </c>
      <c r="V72" s="8">
        <v>1.52E-2</v>
      </c>
      <c r="W72" s="8">
        <v>1.61E-2</v>
      </c>
      <c r="X72" s="8">
        <v>1.34E-2</v>
      </c>
      <c r="Y72" s="8">
        <v>1.32E-2</v>
      </c>
      <c r="Z72" s="8">
        <v>1.26E-2</v>
      </c>
      <c r="AA72" s="8">
        <v>0.01</v>
      </c>
      <c r="AB72" s="8">
        <v>7.7100000000000007E-3</v>
      </c>
      <c r="AC72" s="8">
        <v>7.8599999999999989E-3</v>
      </c>
      <c r="AD72" s="8">
        <v>7.7200000000000003E-3</v>
      </c>
      <c r="AE72" s="8">
        <v>4.4299999999999999E-3</v>
      </c>
      <c r="AF72" s="8">
        <v>5.0499999999999998E-3</v>
      </c>
      <c r="AG72" s="8">
        <v>4.7499999999999999E-3</v>
      </c>
    </row>
    <row r="73" spans="1:33" s="8" customFormat="1" x14ac:dyDescent="0.2">
      <c r="A73" s="8" t="s">
        <v>86</v>
      </c>
      <c r="B73" s="8">
        <f t="shared" si="2"/>
        <v>1085.1999999999994</v>
      </c>
      <c r="C73" s="8">
        <v>145</v>
      </c>
      <c r="D73" s="8">
        <v>70.5</v>
      </c>
      <c r="E73" s="8">
        <v>-19.309999999999999</v>
      </c>
      <c r="F73" s="8">
        <v>3.65</v>
      </c>
      <c r="G73" s="8">
        <v>17</v>
      </c>
      <c r="H73" s="8">
        <v>2.4300000000000002</v>
      </c>
      <c r="I73" s="8">
        <f t="shared" si="3"/>
        <v>5.1316392857142867</v>
      </c>
      <c r="J73" s="8">
        <v>8.7999999999999995E-2</v>
      </c>
      <c r="K73" s="8">
        <v>6.2399999999999997E-2</v>
      </c>
      <c r="L73" s="8">
        <v>5.5399999999999998E-2</v>
      </c>
      <c r="M73" s="8">
        <v>4.87E-2</v>
      </c>
      <c r="N73" s="8">
        <v>4.3699999999999996E-2</v>
      </c>
      <c r="O73" s="8">
        <v>3.9899999999999998E-2</v>
      </c>
      <c r="P73" s="8">
        <v>3.6499999999999998E-2</v>
      </c>
      <c r="Q73" s="8">
        <v>3.3599999999999998E-2</v>
      </c>
      <c r="R73" s="8">
        <v>3.1099999999999996E-2</v>
      </c>
      <c r="S73" s="8">
        <v>2.8199999999999999E-2</v>
      </c>
      <c r="T73" s="8">
        <v>2.5999999999999999E-2</v>
      </c>
      <c r="U73" s="8">
        <v>2.3799999999999998E-2</v>
      </c>
      <c r="V73" s="8">
        <v>2.1700000000000001E-2</v>
      </c>
      <c r="W73" s="8">
        <v>1.9400000000000001E-2</v>
      </c>
      <c r="X73" s="8">
        <v>1.89E-2</v>
      </c>
      <c r="Y73" s="8">
        <v>1.8099999999999998E-2</v>
      </c>
      <c r="Z73" s="8">
        <v>1.61E-2</v>
      </c>
      <c r="AA73" s="8">
        <v>1.46E-2</v>
      </c>
      <c r="AB73" s="8">
        <v>1.49E-2</v>
      </c>
      <c r="AC73" s="8">
        <v>1.0699999999999999E-2</v>
      </c>
      <c r="AD73" s="8">
        <v>1.09E-2</v>
      </c>
      <c r="AE73" s="8">
        <v>1.2500000000000001E-2</v>
      </c>
      <c r="AF73" s="8">
        <v>5.5199999999999997E-3</v>
      </c>
      <c r="AG73" s="8">
        <v>1.5900000000000001E-3</v>
      </c>
    </row>
    <row r="74" spans="1:33" s="8" customFormat="1" x14ac:dyDescent="0.2">
      <c r="A74" s="8" t="s">
        <v>85</v>
      </c>
      <c r="B74" s="8">
        <f t="shared" si="2"/>
        <v>1085.4999999999993</v>
      </c>
      <c r="C74" s="8">
        <v>5</v>
      </c>
      <c r="D74" s="8">
        <v>55.27</v>
      </c>
      <c r="E74" s="8">
        <v>-20.350000000000001</v>
      </c>
      <c r="F74" s="8">
        <v>2.23</v>
      </c>
      <c r="G74" s="8">
        <v>19</v>
      </c>
      <c r="H74" s="8">
        <v>2.4300000000000002</v>
      </c>
      <c r="I74" s="8">
        <f t="shared" si="3"/>
        <v>3.1352207142857149</v>
      </c>
      <c r="J74" s="8">
        <v>0.184</v>
      </c>
      <c r="K74" s="8">
        <v>0.14899999999999999</v>
      </c>
      <c r="L74" s="8">
        <v>0.13699999999999998</v>
      </c>
      <c r="M74" s="8">
        <v>0.12300000000000001</v>
      </c>
      <c r="N74" s="8">
        <v>0.111</v>
      </c>
      <c r="O74" s="8">
        <v>0.10199999999999999</v>
      </c>
      <c r="P74" s="8">
        <v>9.1999999999999998E-2</v>
      </c>
      <c r="Q74" s="8">
        <v>8.2900000000000001E-2</v>
      </c>
      <c r="R74" s="8">
        <v>7.51E-2</v>
      </c>
      <c r="S74" s="8">
        <v>6.6600000000000006E-2</v>
      </c>
      <c r="T74" s="8">
        <v>5.8499999999999996E-2</v>
      </c>
      <c r="U74" s="8">
        <v>5.28E-2</v>
      </c>
      <c r="V74" s="8">
        <v>4.8000000000000001E-2</v>
      </c>
      <c r="W74" s="8">
        <v>4.48E-2</v>
      </c>
      <c r="X74" s="8">
        <v>4.0500000000000001E-2</v>
      </c>
      <c r="Y74" s="8">
        <v>3.6199999999999996E-2</v>
      </c>
      <c r="Z74" s="8">
        <v>2.9000000000000001E-2</v>
      </c>
      <c r="AA74" s="8">
        <v>2.5599999999999998E-2</v>
      </c>
      <c r="AB74" s="8">
        <v>1.8700000000000001E-2</v>
      </c>
      <c r="AC74" s="8">
        <v>0.02</v>
      </c>
      <c r="AD74" s="8">
        <v>1.38E-2</v>
      </c>
      <c r="AE74" s="8">
        <v>1.0499999999999999E-2</v>
      </c>
      <c r="AF74" s="8">
        <v>5.6300000000000005E-3</v>
      </c>
      <c r="AG74" s="8">
        <v>7.3799999999999994E-3</v>
      </c>
    </row>
    <row r="75" spans="1:33" s="8" customFormat="1" x14ac:dyDescent="0.2">
      <c r="A75" s="8" t="s">
        <v>84</v>
      </c>
      <c r="B75" s="8">
        <f t="shared" si="2"/>
        <v>1085.7999999999993</v>
      </c>
      <c r="C75" s="8">
        <v>25</v>
      </c>
      <c r="D75" s="8">
        <v>43.06</v>
      </c>
      <c r="E75" s="8">
        <v>-8.35</v>
      </c>
      <c r="F75" s="8">
        <v>1.73</v>
      </c>
      <c r="G75" s="8">
        <v>17</v>
      </c>
      <c r="H75" s="8">
        <v>2.4300000000000002</v>
      </c>
      <c r="I75" s="8">
        <f t="shared" si="3"/>
        <v>2.4322564285714288</v>
      </c>
      <c r="J75" s="8">
        <v>0.10199999999999999</v>
      </c>
      <c r="K75" s="8">
        <v>8.5800000000000001E-2</v>
      </c>
      <c r="L75" s="8">
        <v>7.6299999999999993E-2</v>
      </c>
      <c r="M75" s="8">
        <v>6.7900000000000002E-2</v>
      </c>
      <c r="N75" s="8">
        <v>6.0900000000000003E-2</v>
      </c>
      <c r="O75" s="8">
        <v>5.3600000000000002E-2</v>
      </c>
      <c r="P75" s="8">
        <v>4.7899999999999998E-2</v>
      </c>
      <c r="Q75" s="8">
        <v>4.1999999999999996E-2</v>
      </c>
      <c r="R75" s="8">
        <v>3.7100000000000001E-2</v>
      </c>
      <c r="S75" s="8">
        <v>3.1900000000000005E-2</v>
      </c>
      <c r="T75" s="8">
        <v>2.9499999999999998E-2</v>
      </c>
      <c r="U75" s="8">
        <v>2.52E-2</v>
      </c>
      <c r="V75" s="8">
        <v>2.2600000000000002E-2</v>
      </c>
      <c r="W75" s="8">
        <v>2.0899999999999998E-2</v>
      </c>
      <c r="X75" s="8">
        <v>1.9400000000000001E-2</v>
      </c>
      <c r="Y75" s="8">
        <v>1.61E-2</v>
      </c>
      <c r="Z75" s="8">
        <v>1.29E-2</v>
      </c>
      <c r="AA75" s="8">
        <v>1.38E-2</v>
      </c>
      <c r="AB75" s="8">
        <v>9.389999999999999E-3</v>
      </c>
      <c r="AC75" s="8">
        <v>9.8899999999999995E-3</v>
      </c>
      <c r="AD75" s="8">
        <v>6.2700000000000004E-3</v>
      </c>
      <c r="AE75" s="8">
        <v>6.8199999999999997E-3</v>
      </c>
      <c r="AF75" s="8">
        <v>4.96E-3</v>
      </c>
      <c r="AG75" s="8">
        <v>6.1799999999999997E-3</v>
      </c>
    </row>
    <row r="76" spans="1:33" s="8" customFormat="1" x14ac:dyDescent="0.2">
      <c r="A76" s="8" t="s">
        <v>83</v>
      </c>
      <c r="B76" s="8">
        <f>B75+0.3</f>
        <v>1086.0999999999992</v>
      </c>
      <c r="C76" s="8">
        <v>45</v>
      </c>
      <c r="D76" s="8">
        <v>41.59</v>
      </c>
      <c r="E76" s="8">
        <v>-21.22</v>
      </c>
      <c r="F76" s="8">
        <v>2.1</v>
      </c>
      <c r="G76" s="8">
        <v>17</v>
      </c>
      <c r="H76" s="8">
        <v>2.4300000000000002</v>
      </c>
      <c r="I76" s="8">
        <f t="shared" si="3"/>
        <v>2.9524500000000007</v>
      </c>
      <c r="J76" s="8">
        <v>0.15</v>
      </c>
      <c r="K76" s="8">
        <v>0.114</v>
      </c>
      <c r="L76" s="8">
        <v>9.9500000000000005E-2</v>
      </c>
      <c r="M76" s="8">
        <v>8.77E-2</v>
      </c>
      <c r="N76" s="8">
        <v>7.6399999999999996E-2</v>
      </c>
      <c r="O76" s="8">
        <v>6.6900000000000001E-2</v>
      </c>
      <c r="P76" s="8">
        <v>5.8299999999999998E-2</v>
      </c>
      <c r="Q76" s="8">
        <v>5.04E-2</v>
      </c>
      <c r="R76" s="8">
        <v>4.3300000000000005E-2</v>
      </c>
      <c r="S76" s="8">
        <v>3.6900000000000002E-2</v>
      </c>
      <c r="T76" s="8">
        <v>3.1900000000000005E-2</v>
      </c>
      <c r="U76" s="8">
        <v>2.8299999999999999E-2</v>
      </c>
      <c r="V76" s="8">
        <v>2.4300000000000002E-2</v>
      </c>
      <c r="W76" s="8">
        <v>2.2500000000000003E-2</v>
      </c>
      <c r="X76" s="8">
        <v>2.01E-2</v>
      </c>
      <c r="Y76" s="8">
        <v>1.7399999999999999E-2</v>
      </c>
      <c r="Z76" s="8">
        <v>1.6799999999999999E-2</v>
      </c>
      <c r="AA76" s="8">
        <v>1.15E-2</v>
      </c>
      <c r="AB76" s="8">
        <v>9.6200000000000001E-3</v>
      </c>
      <c r="AC76" s="8">
        <v>1.01E-2</v>
      </c>
      <c r="AD76" s="8">
        <v>6.7299999999999999E-3</v>
      </c>
      <c r="AE76" s="8">
        <v>2.48E-3</v>
      </c>
      <c r="AF76" s="8">
        <v>7.3100000000000005E-3</v>
      </c>
      <c r="AG76" s="8">
        <v>4.15E-3</v>
      </c>
    </row>
    <row r="77" spans="1:33" s="8" customFormat="1" x14ac:dyDescent="0.2">
      <c r="A77" s="8" t="s">
        <v>82</v>
      </c>
      <c r="B77" s="8">
        <f t="shared" si="2"/>
        <v>1086.3999999999992</v>
      </c>
      <c r="C77" s="8">
        <v>65</v>
      </c>
      <c r="D77" s="8">
        <v>48.34</v>
      </c>
      <c r="E77" s="8">
        <v>-12.98</v>
      </c>
      <c r="F77" s="8">
        <v>3.67</v>
      </c>
      <c r="G77" s="8">
        <v>11</v>
      </c>
      <c r="H77" s="8">
        <v>2.5099999999999998</v>
      </c>
      <c r="I77" s="8">
        <f t="shared" si="3"/>
        <v>5.3296264285714283</v>
      </c>
      <c r="J77" s="8">
        <v>2.9700000000000001E-2</v>
      </c>
      <c r="K77" s="8">
        <v>1.9199999999999998E-2</v>
      </c>
      <c r="L77" s="8">
        <v>1.66E-2</v>
      </c>
      <c r="M77" s="8">
        <v>1.3900000000000001E-2</v>
      </c>
      <c r="N77" s="8">
        <v>1.21E-2</v>
      </c>
      <c r="O77" s="8">
        <v>1.0499999999999999E-2</v>
      </c>
      <c r="P77" s="8">
        <v>9.2499999999999995E-3</v>
      </c>
      <c r="Q77" s="8">
        <v>7.7600000000000004E-3</v>
      </c>
      <c r="R77" s="8">
        <v>6.9099999999999995E-3</v>
      </c>
      <c r="S77" s="8">
        <v>6.43E-3</v>
      </c>
      <c r="T77" s="8">
        <v>4.8199999999999996E-3</v>
      </c>
      <c r="U77" s="8">
        <v>4.7299999999999998E-3</v>
      </c>
      <c r="V77" s="8">
        <v>4.3600000000000002E-3</v>
      </c>
      <c r="W77" s="8">
        <v>4.1999999999999997E-3</v>
      </c>
      <c r="X77" s="8">
        <v>3.32E-3</v>
      </c>
      <c r="Y77" s="8">
        <v>3.8500000000000006E-3</v>
      </c>
      <c r="Z77" s="8">
        <v>2.64E-3</v>
      </c>
      <c r="AA77" s="8">
        <v>2.7399999999999998E-3</v>
      </c>
      <c r="AB77" s="8">
        <v>1.5400000000000001E-3</v>
      </c>
      <c r="AC77" s="8">
        <v>3.3400000000000001E-3</v>
      </c>
      <c r="AD77" s="8">
        <v>1.0499999999999999E-3</v>
      </c>
      <c r="AE77" s="8">
        <v>1.15E-3</v>
      </c>
      <c r="AF77" s="8">
        <v>3.0100000000000001E-3</v>
      </c>
      <c r="AG77" s="8">
        <v>3.5400000000000002E-3</v>
      </c>
    </row>
    <row r="78" spans="1:33" s="8" customFormat="1" x14ac:dyDescent="0.2">
      <c r="A78" s="8" t="s">
        <v>81</v>
      </c>
      <c r="B78" s="8">
        <f>B77+0.3</f>
        <v>1086.6999999999991</v>
      </c>
      <c r="C78" s="8">
        <v>85</v>
      </c>
      <c r="D78" s="8">
        <v>41.97</v>
      </c>
      <c r="E78" s="8">
        <v>-8.8699999999999992</v>
      </c>
      <c r="F78" s="8">
        <v>3.77</v>
      </c>
      <c r="G78" s="8">
        <v>18</v>
      </c>
      <c r="H78" s="8">
        <v>2.4300000000000002</v>
      </c>
      <c r="I78" s="8">
        <f t="shared" si="3"/>
        <v>5.3003507142857158</v>
      </c>
      <c r="J78" s="8">
        <v>4.7600000000000003E-3</v>
      </c>
      <c r="K78" s="8">
        <v>4.3699999999999998E-3</v>
      </c>
      <c r="L78" s="8">
        <v>4.2300000000000003E-3</v>
      </c>
      <c r="M78" s="8">
        <v>3.9400000000000008E-3</v>
      </c>
      <c r="N78" s="8">
        <v>3.7400000000000003E-3</v>
      </c>
      <c r="O78" s="8">
        <v>3.4499999999999999E-3</v>
      </c>
      <c r="P78" s="8">
        <v>3.2600000000000003E-3</v>
      </c>
      <c r="Q78" s="8">
        <v>2.99E-3</v>
      </c>
      <c r="R78" s="8">
        <v>2.7599999999999999E-3</v>
      </c>
      <c r="S78" s="8">
        <v>2.5100000000000001E-3</v>
      </c>
      <c r="T78" s="8">
        <v>2.3999999999999998E-3</v>
      </c>
      <c r="U78" s="8">
        <v>2.0999999999999999E-3</v>
      </c>
      <c r="V78" s="8">
        <v>2.0499999999999997E-3</v>
      </c>
      <c r="W78" s="8">
        <v>2E-3</v>
      </c>
      <c r="X78" s="8">
        <v>1.6800000000000001E-3</v>
      </c>
      <c r="Y78" s="8">
        <v>1.73E-3</v>
      </c>
      <c r="Z78" s="8">
        <v>1.3799999999999999E-3</v>
      </c>
      <c r="AA78" s="8">
        <v>1.2100000000000001E-3</v>
      </c>
      <c r="AB78" s="8">
        <v>1.0200000000000001E-3</v>
      </c>
      <c r="AC78" s="8">
        <v>8.7799999999999998E-4</v>
      </c>
      <c r="AD78" s="8">
        <v>6.8800000000000003E-4</v>
      </c>
      <c r="AE78" s="8">
        <v>5.8199999999999994E-4</v>
      </c>
      <c r="AF78" s="8">
        <v>4.6899999999999996E-4</v>
      </c>
      <c r="AG78" s="8">
        <v>5.13E-4</v>
      </c>
    </row>
    <row r="79" spans="1:33" s="8" customFormat="1" x14ac:dyDescent="0.2">
      <c r="A79" s="8" t="s">
        <v>80</v>
      </c>
      <c r="B79" s="8">
        <v>1031</v>
      </c>
      <c r="C79" s="8">
        <v>105</v>
      </c>
      <c r="D79" s="8">
        <v>264.02999999999997</v>
      </c>
      <c r="E79" s="8">
        <v>-1.29</v>
      </c>
      <c r="F79" s="8">
        <v>20.97</v>
      </c>
      <c r="G79" s="8">
        <v>6</v>
      </c>
      <c r="H79" s="8">
        <v>2.88</v>
      </c>
      <c r="I79" s="8">
        <f>(F79*3.18)*(81/140)</f>
        <v>38.581804285714291</v>
      </c>
      <c r="J79" s="8">
        <v>2.2000000000000001E-4</v>
      </c>
      <c r="K79" s="8">
        <v>8.2399999999999997E-5</v>
      </c>
      <c r="L79" s="8">
        <v>7.0200000000000012E-5</v>
      </c>
      <c r="M79" s="8">
        <v>6.02E-5</v>
      </c>
      <c r="N79" s="8">
        <v>5.9499999999999996E-5</v>
      </c>
      <c r="O79" s="8">
        <v>4.9499999999999997E-5</v>
      </c>
      <c r="P79" s="8">
        <v>5.3400000000000004E-5</v>
      </c>
      <c r="Q79" s="8">
        <v>5.1100000000000002E-5</v>
      </c>
      <c r="R79" s="8">
        <v>5.41E-5</v>
      </c>
      <c r="S79" s="8">
        <v>4.9299999999999999E-5</v>
      </c>
      <c r="T79" s="8">
        <v>4.8699999999999998E-5</v>
      </c>
      <c r="U79" s="8">
        <v>3.8899999999999997E-5</v>
      </c>
      <c r="V79" s="8">
        <v>3.7599999999999999E-5</v>
      </c>
      <c r="W79" s="8">
        <v>3.8899999999999997E-5</v>
      </c>
      <c r="X79" s="8">
        <v>3.8799999999999994E-5</v>
      </c>
      <c r="Y79" s="8">
        <v>4.1899999999999995E-5</v>
      </c>
      <c r="Z79" s="8">
        <v>3.7200000000000003E-5</v>
      </c>
      <c r="AA79" s="8">
        <v>1.9899999999999999E-5</v>
      </c>
      <c r="AB79" s="8">
        <v>3.1599999999999996E-5</v>
      </c>
      <c r="AC79" s="8">
        <v>3.3399999999999999E-5</v>
      </c>
      <c r="AD79" s="8">
        <v>3.1699999999999998E-5</v>
      </c>
      <c r="AE79" s="8">
        <v>3.82E-5</v>
      </c>
      <c r="AF79" s="8">
        <v>2.8399999999999999E-5</v>
      </c>
      <c r="AG79" s="8">
        <v>1.9399999999999997E-5</v>
      </c>
    </row>
    <row r="80" spans="1:33" s="8" customFormat="1" x14ac:dyDescent="0.2">
      <c r="A80" s="8" t="s">
        <v>79</v>
      </c>
      <c r="B80" s="8">
        <v>1031.25</v>
      </c>
      <c r="C80" s="8">
        <v>125</v>
      </c>
      <c r="D80" s="8">
        <v>270.95999999999998</v>
      </c>
      <c r="E80" s="8">
        <v>-13.62</v>
      </c>
      <c r="F80" s="8">
        <v>20.329999999999998</v>
      </c>
      <c r="G80" s="8">
        <v>7</v>
      </c>
      <c r="H80" s="8">
        <v>2.71</v>
      </c>
      <c r="I80" s="8">
        <f>(F80*2.71)*(81/140)</f>
        <v>31.87598785714286</v>
      </c>
      <c r="J80" s="8">
        <v>1.4899999999999999E-4</v>
      </c>
      <c r="K80" s="8">
        <v>8.6700000000000007E-5</v>
      </c>
      <c r="L80" s="8">
        <v>7.7700000000000005E-5</v>
      </c>
      <c r="M80" s="8">
        <v>7.2399999999999998E-5</v>
      </c>
      <c r="N80" s="8">
        <v>6.4399999999999993E-5</v>
      </c>
      <c r="O80" s="8">
        <v>5.6699999999999996E-5</v>
      </c>
      <c r="P80" s="8">
        <v>4.71E-5</v>
      </c>
      <c r="Q80" s="8">
        <v>4.9400000000000001E-5</v>
      </c>
      <c r="R80" s="8">
        <v>4.6100000000000002E-5</v>
      </c>
      <c r="S80" s="8">
        <v>4.0299999999999997E-5</v>
      </c>
      <c r="T80" s="8">
        <v>5.2299999999999997E-5</v>
      </c>
      <c r="U80" s="8">
        <v>4.4999999999999996E-5</v>
      </c>
      <c r="V80" s="8">
        <v>3.5800000000000003E-5</v>
      </c>
      <c r="W80" s="8">
        <v>2.7899999999999997E-5</v>
      </c>
      <c r="X80" s="8">
        <v>4.0800000000000002E-5</v>
      </c>
      <c r="Y80" s="8">
        <v>2.7500000000000001E-5</v>
      </c>
      <c r="Z80" s="8">
        <v>4.49E-5</v>
      </c>
      <c r="AA80" s="8">
        <v>3.2700000000000002E-5</v>
      </c>
      <c r="AB80" s="8">
        <v>3.8299999999999996E-5</v>
      </c>
      <c r="AC80" s="8">
        <v>2.5600000000000002E-5</v>
      </c>
      <c r="AD80" s="8">
        <v>2.4200000000000002E-5</v>
      </c>
      <c r="AE80" s="8">
        <v>3.0899999999999999E-5</v>
      </c>
      <c r="AF80" s="8">
        <v>3.8099999999999998E-5</v>
      </c>
      <c r="AG80" s="8">
        <v>7.1000000000000005E-5</v>
      </c>
    </row>
    <row r="81" spans="1:33" s="8" customFormat="1" x14ac:dyDescent="0.2">
      <c r="A81" s="8" t="s">
        <v>78</v>
      </c>
      <c r="B81" s="8">
        <v>1031.5</v>
      </c>
      <c r="C81" s="8">
        <v>145</v>
      </c>
      <c r="D81" s="8">
        <v>278.11</v>
      </c>
      <c r="E81" s="8">
        <v>-9.27</v>
      </c>
      <c r="F81" s="8">
        <v>29.78</v>
      </c>
      <c r="G81" s="8">
        <v>8</v>
      </c>
      <c r="H81" s="8">
        <v>2.63</v>
      </c>
      <c r="I81" s="8">
        <f>(F81*2.88)*(81/140)</f>
        <v>49.621988571428581</v>
      </c>
      <c r="J81" s="8">
        <v>1.1E-4</v>
      </c>
      <c r="K81" s="8">
        <v>6.8999999999999997E-5</v>
      </c>
      <c r="L81" s="8">
        <v>6.4700000000000001E-5</v>
      </c>
      <c r="M81" s="8">
        <v>5.9899999999999999E-5</v>
      </c>
      <c r="N81" s="8">
        <v>6.2000000000000003E-5</v>
      </c>
      <c r="O81" s="8">
        <v>5.13E-5</v>
      </c>
      <c r="P81" s="8">
        <v>5.1100000000000002E-5</v>
      </c>
      <c r="Q81" s="8">
        <v>5.1600000000000001E-5</v>
      </c>
      <c r="R81" s="8">
        <v>4.1400000000000003E-5</v>
      </c>
      <c r="S81" s="8">
        <v>3.2199999999999997E-5</v>
      </c>
      <c r="T81" s="8">
        <v>4.9499999999999997E-5</v>
      </c>
      <c r="U81" s="8">
        <v>3.18E-5</v>
      </c>
      <c r="V81" s="8">
        <v>2.8900000000000001E-5</v>
      </c>
      <c r="W81" s="8">
        <v>3.4100000000000002E-5</v>
      </c>
      <c r="X81" s="8">
        <v>3.5800000000000003E-5</v>
      </c>
      <c r="Y81" s="8">
        <v>1.84E-5</v>
      </c>
      <c r="Z81" s="8">
        <v>2.44E-5</v>
      </c>
      <c r="AA81" s="8">
        <v>1.84E-5</v>
      </c>
      <c r="AB81" s="8">
        <v>2.1100000000000001E-5</v>
      </c>
      <c r="AC81" s="8">
        <v>3.0799999999999996E-5</v>
      </c>
      <c r="AD81" s="8">
        <v>1.2299999999999999E-5</v>
      </c>
      <c r="AE81" s="8">
        <v>2.37E-5</v>
      </c>
      <c r="AF81" s="8">
        <v>3.9900000000000001E-5</v>
      </c>
      <c r="AG81" s="8">
        <v>3.1400000000000004E-5</v>
      </c>
    </row>
    <row r="82" spans="1:33" s="8" customFormat="1" x14ac:dyDescent="0.2">
      <c r="A82" s="8" t="s">
        <v>77</v>
      </c>
      <c r="B82" s="8">
        <v>1031.75</v>
      </c>
      <c r="C82" s="8">
        <v>5</v>
      </c>
      <c r="D82" s="8">
        <v>280.94</v>
      </c>
      <c r="E82" s="8">
        <v>1.21</v>
      </c>
      <c r="F82" s="8">
        <v>21.93</v>
      </c>
      <c r="G82" s="8">
        <v>10</v>
      </c>
      <c r="H82" s="8">
        <v>2.54</v>
      </c>
      <c r="I82" s="8">
        <f>(F82*3.9)*(81/140)</f>
        <v>49.483478571428577</v>
      </c>
      <c r="J82" s="8">
        <v>2.6399999999999997E-4</v>
      </c>
      <c r="K82" s="8">
        <v>1.93E-4</v>
      </c>
      <c r="L82" s="8">
        <v>1.8799999999999999E-4</v>
      </c>
      <c r="M82" s="8">
        <v>1.6299999999999998E-4</v>
      </c>
      <c r="N82" s="8">
        <v>1.34E-4</v>
      </c>
      <c r="O82" s="8">
        <v>1.44E-4</v>
      </c>
      <c r="P82" s="8">
        <v>1.3799999999999999E-4</v>
      </c>
      <c r="Q82" s="8">
        <v>1.4300000000000001E-4</v>
      </c>
      <c r="R82" s="8">
        <v>1.36E-4</v>
      </c>
      <c r="S82" s="8">
        <v>1.16E-4</v>
      </c>
      <c r="T82" s="8">
        <v>1.2100000000000001E-4</v>
      </c>
      <c r="U82" s="8">
        <v>7.1899999999999999E-5</v>
      </c>
      <c r="V82" s="8">
        <v>9.5099999999999994E-5</v>
      </c>
      <c r="W82" s="8">
        <v>9.0499999999999991E-5</v>
      </c>
      <c r="X82" s="8">
        <v>7.0000000000000007E-5</v>
      </c>
      <c r="Y82" s="8">
        <v>6.4800000000000003E-5</v>
      </c>
      <c r="Z82" s="8">
        <v>8.7200000000000005E-5</v>
      </c>
      <c r="AA82" s="8">
        <v>1.02E-4</v>
      </c>
      <c r="AB82" s="8">
        <v>4.2200000000000003E-5</v>
      </c>
      <c r="AC82" s="8">
        <v>8.1000000000000004E-5</v>
      </c>
      <c r="AD82" s="8">
        <v>8.3599999999999999E-5</v>
      </c>
      <c r="AE82" s="8">
        <v>6.120000000000001E-5</v>
      </c>
      <c r="AF82" s="8">
        <v>6.2000000000000003E-5</v>
      </c>
      <c r="AG82" s="8">
        <v>8.25E-5</v>
      </c>
    </row>
    <row r="83" spans="1:33" s="8" customFormat="1" x14ac:dyDescent="0.2">
      <c r="A83" s="8" t="s">
        <v>76</v>
      </c>
      <c r="B83" s="8">
        <v>1032.04</v>
      </c>
      <c r="C83" s="8">
        <v>25</v>
      </c>
      <c r="D83" s="8">
        <v>285.99</v>
      </c>
      <c r="E83" s="8">
        <v>-29.28</v>
      </c>
      <c r="F83" s="8">
        <v>8.65</v>
      </c>
      <c r="G83" s="8">
        <v>10</v>
      </c>
      <c r="H83" s="8">
        <v>2.54</v>
      </c>
      <c r="I83" s="8">
        <f>(F83*2.71)*(81/140)</f>
        <v>13.562582142857146</v>
      </c>
      <c r="J83" s="8">
        <v>2.6199999999999999E-3</v>
      </c>
      <c r="K83" s="8">
        <v>1.64E-3</v>
      </c>
      <c r="L83" s="8">
        <v>1.49E-3</v>
      </c>
      <c r="M83" s="8">
        <v>1.3500000000000001E-3</v>
      </c>
      <c r="N83" s="8">
        <v>1.2300000000000002E-3</v>
      </c>
      <c r="O83" s="8">
        <v>1.1400000000000002E-3</v>
      </c>
      <c r="P83" s="8">
        <v>1.06E-3</v>
      </c>
      <c r="Q83" s="8">
        <v>9.4200000000000002E-4</v>
      </c>
      <c r="R83" s="8">
        <v>8.1700000000000002E-4</v>
      </c>
      <c r="S83" s="8">
        <v>7.3200000000000001E-4</v>
      </c>
      <c r="T83" s="8">
        <v>6.2699999999999995E-4</v>
      </c>
      <c r="U83" s="8">
        <v>5.1500000000000005E-4</v>
      </c>
      <c r="V83" s="8">
        <v>5.1000000000000004E-4</v>
      </c>
      <c r="W83" s="8">
        <v>5.1500000000000005E-4</v>
      </c>
      <c r="X83" s="8">
        <v>4.28E-4</v>
      </c>
      <c r="Y83" s="8">
        <v>4.8100000000000004E-4</v>
      </c>
      <c r="Z83" s="8">
        <v>3.6899999999999997E-4</v>
      </c>
      <c r="AA83" s="8">
        <v>3.2300000000000004E-4</v>
      </c>
      <c r="AB83" s="8">
        <v>3.19E-4</v>
      </c>
      <c r="AC83" s="8">
        <v>3.2000000000000003E-4</v>
      </c>
      <c r="AD83" s="8">
        <v>2.03E-4</v>
      </c>
      <c r="AE83" s="8">
        <v>3.6999999999999999E-4</v>
      </c>
      <c r="AF83" s="8">
        <v>3.68E-4</v>
      </c>
      <c r="AG83" s="8">
        <v>6.69E-4</v>
      </c>
    </row>
    <row r="84" spans="1:33" s="8" customFormat="1" x14ac:dyDescent="0.2">
      <c r="A84" s="8" t="s">
        <v>75</v>
      </c>
      <c r="B84" s="8">
        <v>1032.29</v>
      </c>
      <c r="C84" s="8">
        <v>45</v>
      </c>
      <c r="D84" s="8">
        <v>319.55</v>
      </c>
      <c r="E84" s="8">
        <v>-30.93</v>
      </c>
      <c r="F84" s="8">
        <v>14.89</v>
      </c>
      <c r="G84" s="8">
        <v>17</v>
      </c>
      <c r="H84" s="8">
        <v>2.4300000000000002</v>
      </c>
      <c r="I84" s="8">
        <f>(F84*2.71)*(81/140)</f>
        <v>23.346456428571432</v>
      </c>
      <c r="J84" s="8">
        <v>2.7399999999999999E-4</v>
      </c>
      <c r="K84" s="8">
        <v>2.0800000000000001E-4</v>
      </c>
      <c r="L84" s="8">
        <v>1.84E-4</v>
      </c>
      <c r="M84" s="8">
        <v>1.7200000000000001E-4</v>
      </c>
      <c r="N84" s="8">
        <v>1.6000000000000001E-4</v>
      </c>
      <c r="O84" s="8">
        <v>1.5099999999999998E-4</v>
      </c>
      <c r="P84" s="8">
        <v>1.5699999999999999E-4</v>
      </c>
      <c r="Q84" s="8">
        <v>1.4999999999999999E-4</v>
      </c>
      <c r="R84" s="8">
        <v>1.4100000000000001E-4</v>
      </c>
      <c r="S84" s="8">
        <v>1.2200000000000001E-4</v>
      </c>
      <c r="T84" s="8">
        <v>1.07E-4</v>
      </c>
      <c r="U84" s="8">
        <v>1.02E-4</v>
      </c>
      <c r="V84" s="8">
        <v>9.0999999999999989E-5</v>
      </c>
      <c r="W84" s="8">
        <v>1.08E-4</v>
      </c>
      <c r="X84" s="8">
        <v>6.1099999999999994E-5</v>
      </c>
      <c r="Y84" s="8">
        <v>7.7200000000000006E-5</v>
      </c>
      <c r="Z84" s="8">
        <v>5.7299999999999997E-5</v>
      </c>
      <c r="AA84" s="8">
        <v>7.5600000000000008E-5</v>
      </c>
      <c r="AB84" s="8">
        <v>4.7799999999999996E-5</v>
      </c>
      <c r="AC84" s="8">
        <v>4.1400000000000003E-5</v>
      </c>
      <c r="AD84" s="8">
        <v>2.9E-5</v>
      </c>
      <c r="AE84" s="8">
        <v>3.6400000000000004E-5</v>
      </c>
      <c r="AF84" s="8">
        <v>3.1300000000000002E-5</v>
      </c>
      <c r="AG84" s="8">
        <v>6.5699999999999998E-5</v>
      </c>
    </row>
    <row r="85" spans="1:33" s="8" customFormat="1" x14ac:dyDescent="0.2">
      <c r="A85" s="8" t="s">
        <v>74</v>
      </c>
      <c r="B85" s="8">
        <v>1032.54</v>
      </c>
      <c r="C85" s="8">
        <v>65</v>
      </c>
      <c r="D85" s="8">
        <v>290.57</v>
      </c>
      <c r="E85" s="8">
        <v>-10.199999999999999</v>
      </c>
      <c r="F85" s="8">
        <v>14.58</v>
      </c>
      <c r="G85" s="8">
        <v>4</v>
      </c>
      <c r="H85" s="8">
        <v>7.69</v>
      </c>
      <c r="I85" s="8">
        <f>(F85*3.9)*(81/140)</f>
        <v>32.898728571428578</v>
      </c>
      <c r="J85" s="8">
        <v>2.2800000000000001E-4</v>
      </c>
      <c r="K85" s="8">
        <v>1.6000000000000001E-4</v>
      </c>
      <c r="L85" s="8">
        <v>1.44E-4</v>
      </c>
      <c r="M85" s="8">
        <v>1.2300000000000001E-4</v>
      </c>
      <c r="N85" s="8">
        <v>1.2400000000000001E-4</v>
      </c>
      <c r="O85" s="8">
        <v>1.1E-4</v>
      </c>
      <c r="P85" s="8">
        <v>8.5400000000000002E-5</v>
      </c>
      <c r="Q85" s="8">
        <v>9.0400000000000002E-5</v>
      </c>
      <c r="R85" s="8">
        <v>8.2399999999999997E-5</v>
      </c>
      <c r="S85" s="8">
        <v>8.3999999999999995E-5</v>
      </c>
      <c r="T85" s="8">
        <v>5.7299999999999997E-5</v>
      </c>
      <c r="U85" s="8">
        <v>4.4999999999999996E-5</v>
      </c>
      <c r="V85" s="8">
        <v>4.4199999999999997E-5</v>
      </c>
      <c r="W85" s="8">
        <v>3.7800000000000004E-5</v>
      </c>
      <c r="X85" s="8">
        <v>5.8400000000000003E-5</v>
      </c>
      <c r="Y85" s="8">
        <v>3.3200000000000001E-5</v>
      </c>
      <c r="Z85" s="8">
        <v>2.55E-5</v>
      </c>
      <c r="AA85" s="8">
        <v>5.24E-5</v>
      </c>
      <c r="AB85" s="8">
        <v>2.1699999999999999E-5</v>
      </c>
      <c r="AC85" s="8">
        <v>1.84E-5</v>
      </c>
      <c r="AD85" s="8">
        <v>3.0899999999999999E-5</v>
      </c>
      <c r="AE85" s="8">
        <v>3.6199999999999999E-5</v>
      </c>
      <c r="AF85" s="8">
        <v>4.8000000000000001E-5</v>
      </c>
      <c r="AG85" s="8">
        <v>1.15E-4</v>
      </c>
    </row>
    <row r="86" spans="1:33" s="8" customFormat="1" x14ac:dyDescent="0.2">
      <c r="A86" s="8" t="s">
        <v>73</v>
      </c>
      <c r="B86" s="8">
        <v>1032.79</v>
      </c>
      <c r="C86" s="8">
        <v>85</v>
      </c>
      <c r="D86" s="8">
        <v>291.98</v>
      </c>
      <c r="E86" s="8">
        <v>-13.73</v>
      </c>
      <c r="F86" s="8">
        <v>18.7</v>
      </c>
      <c r="G86" s="8">
        <v>7</v>
      </c>
      <c r="H86" s="8">
        <v>2.71</v>
      </c>
      <c r="I86" s="8">
        <f>(F86*3.18)*(81/140)</f>
        <v>34.405328571428576</v>
      </c>
      <c r="J86" s="8">
        <v>1.9100000000000001E-4</v>
      </c>
      <c r="K86" s="8">
        <v>1.08E-4</v>
      </c>
      <c r="L86" s="8">
        <v>1.06E-4</v>
      </c>
      <c r="M86" s="8">
        <v>7.5400000000000003E-5</v>
      </c>
      <c r="N86" s="8">
        <v>5.6500000000000005E-5</v>
      </c>
      <c r="O86" s="8">
        <v>6.9499999999999995E-5</v>
      </c>
      <c r="P86" s="8">
        <v>5.2599999999999998E-5</v>
      </c>
      <c r="Q86" s="8">
        <v>5.8600000000000001E-5</v>
      </c>
      <c r="R86" s="8">
        <v>3.6199999999999999E-5</v>
      </c>
      <c r="S86" s="8">
        <v>3.6699999999999998E-5</v>
      </c>
      <c r="T86" s="8">
        <v>5.27E-5</v>
      </c>
      <c r="U86" s="8">
        <v>4.3000000000000002E-5</v>
      </c>
      <c r="V86" s="8">
        <v>4.1700000000000004E-5</v>
      </c>
      <c r="W86" s="8">
        <v>4.3600000000000003E-5</v>
      </c>
      <c r="X86" s="8">
        <v>4.3699999999999998E-5</v>
      </c>
      <c r="Y86" s="8">
        <v>2.09E-5</v>
      </c>
      <c r="Z86" s="8">
        <v>1.5500000000000001E-5</v>
      </c>
      <c r="AA86" s="8">
        <v>2.1500000000000001E-5</v>
      </c>
      <c r="AB86" s="8">
        <v>4.8000000000000001E-5</v>
      </c>
      <c r="AC86" s="8">
        <v>7.1899999999999999E-5</v>
      </c>
      <c r="AD86" s="8">
        <v>2.9600000000000001E-5</v>
      </c>
      <c r="AE86" s="8">
        <v>7.1000000000000005E-5</v>
      </c>
      <c r="AF86" s="8">
        <v>7.5400000000000003E-5</v>
      </c>
      <c r="AG86" s="8">
        <v>2.0599999999999999E-5</v>
      </c>
    </row>
    <row r="87" spans="1:33" s="8" customFormat="1" x14ac:dyDescent="0.2">
      <c r="A87" s="8" t="s">
        <v>72</v>
      </c>
      <c r="B87" s="8">
        <v>1033.04</v>
      </c>
      <c r="C87" s="8">
        <v>105</v>
      </c>
      <c r="D87" s="8">
        <v>292.95999999999998</v>
      </c>
      <c r="E87" s="8">
        <v>-12.93</v>
      </c>
      <c r="F87" s="8">
        <v>19.04</v>
      </c>
      <c r="G87" s="8">
        <v>10</v>
      </c>
      <c r="H87" s="8">
        <v>2.54</v>
      </c>
      <c r="I87" s="8">
        <f>(F87*2.88)*(81/140)</f>
        <v>31.72608</v>
      </c>
      <c r="J87" s="8">
        <v>2.0900000000000001E-4</v>
      </c>
      <c r="K87" s="8">
        <v>1.5300000000000001E-4</v>
      </c>
      <c r="L87" s="8">
        <v>1.47E-4</v>
      </c>
      <c r="M87" s="8">
        <v>1.1999999999999999E-4</v>
      </c>
      <c r="N87" s="8">
        <v>1.06E-4</v>
      </c>
      <c r="O87" s="8">
        <v>1.02E-4</v>
      </c>
      <c r="P87" s="8">
        <v>9.4400000000000004E-5</v>
      </c>
      <c r="Q87" s="8">
        <v>9.4699999999999998E-5</v>
      </c>
      <c r="R87" s="8">
        <v>9.4900000000000003E-5</v>
      </c>
      <c r="S87" s="8">
        <v>8.6599999999999991E-5</v>
      </c>
      <c r="T87" s="8">
        <v>7.86E-5</v>
      </c>
      <c r="U87" s="8">
        <v>8.3900000000000006E-5</v>
      </c>
      <c r="V87" s="8">
        <v>8.9000000000000008E-5</v>
      </c>
      <c r="W87" s="8">
        <v>1.0899999999999999E-4</v>
      </c>
      <c r="X87" s="8">
        <v>9.7899999999999994E-5</v>
      </c>
      <c r="Y87" s="8">
        <v>7.7700000000000005E-5</v>
      </c>
      <c r="Z87" s="8">
        <v>9.9099999999999996E-5</v>
      </c>
      <c r="AA87" s="8">
        <v>6.4000000000000011E-5</v>
      </c>
      <c r="AB87" s="8">
        <v>6.8700000000000003E-5</v>
      </c>
      <c r="AC87" s="8">
        <v>7.4900000000000005E-5</v>
      </c>
      <c r="AD87" s="8">
        <v>5.3099999999999996E-5</v>
      </c>
      <c r="AE87" s="8">
        <v>7.8100000000000001E-5</v>
      </c>
      <c r="AF87" s="8">
        <v>8.1000000000000004E-5</v>
      </c>
      <c r="AG87" s="8">
        <v>3.4200000000000005E-5</v>
      </c>
    </row>
    <row r="88" spans="1:33" s="8" customFormat="1" x14ac:dyDescent="0.2">
      <c r="A88" s="8" t="s">
        <v>71</v>
      </c>
      <c r="B88" s="8">
        <v>1033.29</v>
      </c>
      <c r="C88" s="8">
        <v>125</v>
      </c>
      <c r="D88" s="8">
        <v>247.44</v>
      </c>
      <c r="E88" s="8">
        <v>-1.25</v>
      </c>
      <c r="F88" s="8">
        <v>19.079999999999998</v>
      </c>
      <c r="G88" s="8">
        <v>7</v>
      </c>
      <c r="H88" s="8">
        <v>2.71</v>
      </c>
      <c r="I88" s="8">
        <f>(F88*3.9)*(81/140)</f>
        <v>43.052657142857143</v>
      </c>
      <c r="J88" s="8">
        <v>2.03E-4</v>
      </c>
      <c r="K88" s="8">
        <v>1.25E-4</v>
      </c>
      <c r="L88" s="8">
        <v>1.1899999999999999E-4</v>
      </c>
      <c r="M88" s="8">
        <v>1.12E-4</v>
      </c>
      <c r="N88" s="8">
        <v>1.2700000000000002E-4</v>
      </c>
      <c r="O88" s="8">
        <v>1.2400000000000001E-4</v>
      </c>
      <c r="P88" s="8">
        <v>9.1899999999999998E-5</v>
      </c>
      <c r="Q88" s="8">
        <v>1.1400000000000001E-4</v>
      </c>
      <c r="R88" s="8">
        <v>1.2300000000000001E-4</v>
      </c>
      <c r="S88" s="8">
        <v>9.520000000000001E-5</v>
      </c>
      <c r="T88" s="8">
        <v>8.6799999999999996E-5</v>
      </c>
      <c r="U88" s="8">
        <v>1.3899999999999999E-4</v>
      </c>
      <c r="V88" s="8">
        <v>1.45E-4</v>
      </c>
      <c r="W88" s="8">
        <v>1.2400000000000001E-4</v>
      </c>
      <c r="X88" s="8">
        <v>1.3099999999999999E-4</v>
      </c>
      <c r="Y88" s="8">
        <v>1.15E-4</v>
      </c>
      <c r="Z88" s="8">
        <v>9.3299999999999991E-5</v>
      </c>
      <c r="AA88" s="8">
        <v>5.9999999999999995E-5</v>
      </c>
      <c r="AB88" s="8">
        <v>7.9399999999999992E-5</v>
      </c>
      <c r="AC88" s="8">
        <v>5.6100000000000002E-5</v>
      </c>
      <c r="AD88" s="8">
        <v>5.6699999999999996E-5</v>
      </c>
      <c r="AE88" s="8">
        <v>6.5999999999999992E-5</v>
      </c>
      <c r="AF88" s="8">
        <v>1.15E-4</v>
      </c>
      <c r="AG88" s="8">
        <v>8.9099999999999997E-5</v>
      </c>
    </row>
    <row r="89" spans="1:33" s="8" customFormat="1" x14ac:dyDescent="0.2">
      <c r="A89" s="8" t="s">
        <v>70</v>
      </c>
      <c r="B89" s="8">
        <v>1033.54</v>
      </c>
      <c r="C89" s="8">
        <v>145</v>
      </c>
      <c r="D89" s="8">
        <v>320.36</v>
      </c>
      <c r="E89" s="8">
        <v>-13.7</v>
      </c>
      <c r="F89" s="8">
        <v>23.55</v>
      </c>
      <c r="G89" s="8">
        <v>10</v>
      </c>
      <c r="H89" s="8">
        <v>2.54</v>
      </c>
      <c r="I89" s="8">
        <f>(F89*2.71)*(81/140)</f>
        <v>36.924717857142859</v>
      </c>
      <c r="J89" s="8">
        <v>1.7200000000000001E-4</v>
      </c>
      <c r="K89" s="8">
        <v>1.66E-4</v>
      </c>
      <c r="L89" s="8">
        <v>1.5900000000000002E-4</v>
      </c>
      <c r="M89" s="8">
        <v>1.44E-4</v>
      </c>
      <c r="N89" s="8">
        <v>1.2800000000000002E-4</v>
      </c>
      <c r="O89" s="8">
        <v>1.11E-4</v>
      </c>
      <c r="P89" s="8">
        <v>1.2400000000000001E-4</v>
      </c>
      <c r="Q89" s="8">
        <v>1.08E-4</v>
      </c>
      <c r="R89" s="8">
        <v>1.03E-4</v>
      </c>
      <c r="S89" s="8">
        <v>6.9800000000000003E-5</v>
      </c>
      <c r="T89" s="8">
        <v>8.570000000000001E-5</v>
      </c>
      <c r="U89" s="8">
        <v>7.4200000000000001E-5</v>
      </c>
      <c r="V89" s="8">
        <v>4.6600000000000001E-5</v>
      </c>
      <c r="W89" s="8">
        <v>2.9900000000000002E-5</v>
      </c>
      <c r="X89" s="8">
        <v>3.9400000000000002E-5</v>
      </c>
      <c r="Y89" s="8">
        <v>3.9900000000000001E-5</v>
      </c>
      <c r="Z89" s="8">
        <v>2.5899999999999999E-5</v>
      </c>
      <c r="AA89" s="8">
        <v>4.49E-5</v>
      </c>
      <c r="AB89" s="8">
        <v>2.69E-5</v>
      </c>
      <c r="AC89" s="8">
        <v>4.1700000000000004E-5</v>
      </c>
      <c r="AD89" s="8">
        <v>3.5899999999999998E-5</v>
      </c>
      <c r="AE89" s="8">
        <v>4.1999999999999998E-5</v>
      </c>
      <c r="AF89" s="8">
        <v>9.8499999999999995E-5</v>
      </c>
      <c r="AG89" s="8">
        <v>5.8799999999999999E-5</v>
      </c>
    </row>
    <row r="90" spans="1:33" s="8" customFormat="1" x14ac:dyDescent="0.2">
      <c r="A90" s="8" t="s">
        <v>69</v>
      </c>
      <c r="B90" s="8">
        <v>1033.79</v>
      </c>
      <c r="C90" s="8">
        <v>5</v>
      </c>
      <c r="D90" s="8">
        <v>330</v>
      </c>
      <c r="E90" s="8">
        <v>-18.399999999999999</v>
      </c>
      <c r="F90" s="8">
        <v>20.100000000000001</v>
      </c>
      <c r="G90" s="8">
        <v>11</v>
      </c>
      <c r="H90" s="8">
        <v>2.5099999999999998</v>
      </c>
      <c r="I90" s="8">
        <f>(F90*2.63)*(81/140)</f>
        <v>30.58502142857143</v>
      </c>
      <c r="J90" s="8">
        <v>2.6699999999999998E-4</v>
      </c>
      <c r="K90" s="8">
        <v>2.0800000000000001E-4</v>
      </c>
      <c r="L90" s="8">
        <v>2.1100000000000001E-4</v>
      </c>
      <c r="M90" s="8">
        <v>2.0100000000000001E-4</v>
      </c>
      <c r="N90" s="8">
        <v>1.75E-4</v>
      </c>
      <c r="O90" s="8">
        <v>1.8199999999999998E-4</v>
      </c>
      <c r="P90" s="8">
        <v>1.6000000000000001E-4</v>
      </c>
      <c r="Q90" s="8">
        <v>1.4899999999999999E-4</v>
      </c>
      <c r="R90" s="8">
        <v>1.55E-4</v>
      </c>
      <c r="S90" s="8">
        <v>1.6999999999999999E-4</v>
      </c>
      <c r="T90" s="8">
        <v>1.12E-4</v>
      </c>
      <c r="U90" s="8">
        <v>1.18E-4</v>
      </c>
      <c r="V90" s="8">
        <v>1.4799999999999999E-4</v>
      </c>
      <c r="W90" s="8">
        <v>4.1499999999999999E-5</v>
      </c>
      <c r="X90" s="8">
        <v>1.16E-4</v>
      </c>
      <c r="Y90" s="8">
        <v>9.1899999999999998E-5</v>
      </c>
      <c r="Z90" s="8">
        <v>5.7800000000000002E-5</v>
      </c>
      <c r="AA90" s="8">
        <v>3.54E-5</v>
      </c>
      <c r="AB90" s="8">
        <v>6.69E-5</v>
      </c>
      <c r="AC90" s="8">
        <v>3.0699999999999994E-5</v>
      </c>
      <c r="AD90" s="8">
        <v>2.2200000000000001E-5</v>
      </c>
      <c r="AE90" s="8">
        <v>7.64E-5</v>
      </c>
      <c r="AF90" s="8">
        <v>7.0599999999999995E-5</v>
      </c>
      <c r="AG90" s="8">
        <v>7.64E-5</v>
      </c>
    </row>
    <row r="91" spans="1:33" s="8" customFormat="1" x14ac:dyDescent="0.2">
      <c r="A91" s="8" t="s">
        <v>68</v>
      </c>
      <c r="B91" s="8">
        <v>1034.04</v>
      </c>
      <c r="C91" s="8">
        <v>25</v>
      </c>
      <c r="D91" s="8">
        <v>294.39999999999998</v>
      </c>
      <c r="E91" s="8">
        <v>-25.3</v>
      </c>
      <c r="F91" s="8">
        <v>26.8</v>
      </c>
      <c r="G91" s="8">
        <v>8</v>
      </c>
      <c r="H91" s="8">
        <v>2.63</v>
      </c>
      <c r="I91" s="8">
        <f>(F91*2.88)*(81/140)</f>
        <v>44.656457142857143</v>
      </c>
      <c r="J91" s="8">
        <v>2.0900000000000001E-4</v>
      </c>
      <c r="K91" s="8">
        <v>1.6299999999999998E-4</v>
      </c>
      <c r="L91" s="8">
        <v>1.64E-4</v>
      </c>
      <c r="M91" s="8">
        <v>1.4999999999999999E-4</v>
      </c>
      <c r="N91" s="8">
        <v>1.6299999999999998E-4</v>
      </c>
      <c r="O91" s="8">
        <v>1.2300000000000001E-4</v>
      </c>
      <c r="P91" s="8">
        <v>1.4200000000000001E-4</v>
      </c>
      <c r="Q91" s="8">
        <v>9.8200000000000002E-5</v>
      </c>
      <c r="R91" s="8">
        <v>1.05E-4</v>
      </c>
      <c r="S91" s="8">
        <v>1.11E-4</v>
      </c>
      <c r="T91" s="8">
        <v>7.7799999999999994E-5</v>
      </c>
      <c r="U91" s="8">
        <v>5.5899999999999997E-5</v>
      </c>
      <c r="V91" s="8">
        <v>6.2899999999999997E-5</v>
      </c>
      <c r="W91" s="8">
        <v>7.8800000000000004E-5</v>
      </c>
      <c r="X91" s="8">
        <v>8.25E-5</v>
      </c>
      <c r="Y91" s="8">
        <v>7.2300000000000009E-5</v>
      </c>
      <c r="Z91" s="8">
        <v>2.83E-5</v>
      </c>
      <c r="AA91" s="8">
        <v>3.8099999999999998E-5</v>
      </c>
      <c r="AB91" s="8">
        <v>4.1099999999999996E-5</v>
      </c>
      <c r="AC91" s="8">
        <v>1.98E-5</v>
      </c>
      <c r="AD91" s="8">
        <v>4.9800000000000004E-5</v>
      </c>
      <c r="AE91" s="8">
        <v>3.7499999999999997E-5</v>
      </c>
      <c r="AF91" s="8">
        <v>2.73E-5</v>
      </c>
      <c r="AG91" s="8">
        <v>9.1899999999999998E-5</v>
      </c>
    </row>
    <row r="92" spans="1:33" s="8" customFormat="1" x14ac:dyDescent="0.2">
      <c r="A92" s="8" t="s">
        <v>67</v>
      </c>
      <c r="B92" s="8">
        <v>1034.29</v>
      </c>
      <c r="C92" s="8">
        <v>45</v>
      </c>
      <c r="D92" s="8">
        <v>264.39999999999998</v>
      </c>
      <c r="E92" s="8">
        <v>-17.3</v>
      </c>
      <c r="F92" s="8">
        <v>23.2</v>
      </c>
      <c r="G92" s="8">
        <v>7</v>
      </c>
      <c r="H92" s="8">
        <v>2.71</v>
      </c>
      <c r="I92" s="8">
        <f>(F92*2.71)*(81/140)</f>
        <v>36.37594285714286</v>
      </c>
      <c r="J92" s="8">
        <v>3.6199999999999996E-4</v>
      </c>
      <c r="K92" s="8">
        <v>1.64E-4</v>
      </c>
      <c r="L92" s="8">
        <v>1.65E-4</v>
      </c>
      <c r="M92" s="8">
        <v>1.4300000000000001E-4</v>
      </c>
      <c r="N92" s="8">
        <v>1.5300000000000001E-4</v>
      </c>
      <c r="O92" s="8">
        <v>1.4200000000000001E-4</v>
      </c>
      <c r="P92" s="8">
        <v>1.03E-4</v>
      </c>
      <c r="Q92" s="8">
        <v>9.0999999999999989E-5</v>
      </c>
      <c r="R92" s="8">
        <v>8.3900000000000006E-5</v>
      </c>
      <c r="S92" s="8">
        <v>7.4799999999999989E-5</v>
      </c>
      <c r="T92" s="8">
        <v>1.1E-4</v>
      </c>
      <c r="U92" s="8">
        <v>1.2700000000000002E-4</v>
      </c>
      <c r="V92" s="8">
        <v>1.26E-4</v>
      </c>
      <c r="W92" s="8">
        <v>1.45E-4</v>
      </c>
      <c r="X92" s="8">
        <v>1.2200000000000001E-4</v>
      </c>
      <c r="Y92" s="8">
        <v>9.98E-5</v>
      </c>
      <c r="Z92" s="8">
        <v>7.4600000000000011E-5</v>
      </c>
      <c r="AA92" s="8">
        <v>1.03E-4</v>
      </c>
      <c r="AB92" s="8">
        <v>8.6299999999999997E-5</v>
      </c>
      <c r="AC92" s="8">
        <v>7.5600000000000008E-5</v>
      </c>
      <c r="AD92" s="8">
        <v>8.7700000000000004E-5</v>
      </c>
      <c r="AE92" s="8">
        <v>7.1799999999999997E-5</v>
      </c>
      <c r="AF92" s="8">
        <v>1.8199999999999998E-4</v>
      </c>
      <c r="AG92" s="8">
        <v>1.54E-4</v>
      </c>
    </row>
    <row r="93" spans="1:33" s="8" customFormat="1" x14ac:dyDescent="0.2">
      <c r="A93" s="8" t="s">
        <v>66</v>
      </c>
      <c r="B93" s="8">
        <v>1034.54</v>
      </c>
      <c r="C93" s="8">
        <v>65</v>
      </c>
      <c r="D93" s="8">
        <v>255.2</v>
      </c>
      <c r="E93" s="8">
        <v>-14</v>
      </c>
      <c r="F93" s="8">
        <v>13.8</v>
      </c>
      <c r="G93" s="8">
        <v>12</v>
      </c>
      <c r="H93" s="8">
        <v>2.48</v>
      </c>
      <c r="I93" s="8">
        <f>(F93*2.63)*(81/140)</f>
        <v>20.998671428571427</v>
      </c>
      <c r="J93" s="8">
        <v>5.0299999999999997E-4</v>
      </c>
      <c r="K93" s="8">
        <v>3.2000000000000003E-4</v>
      </c>
      <c r="L93" s="8">
        <v>2.9299999999999997E-4</v>
      </c>
      <c r="M93" s="8">
        <v>2.6399999999999997E-4</v>
      </c>
      <c r="N93" s="8">
        <v>2.2800000000000001E-4</v>
      </c>
      <c r="O93" s="8">
        <v>2.1799999999999999E-4</v>
      </c>
      <c r="P93" s="8">
        <v>1.8699999999999999E-4</v>
      </c>
      <c r="Q93" s="8">
        <v>1.9899999999999999E-4</v>
      </c>
      <c r="R93" s="8">
        <v>1.9100000000000001E-4</v>
      </c>
      <c r="S93" s="8">
        <v>1.8799999999999999E-4</v>
      </c>
      <c r="T93" s="8">
        <v>1.3899999999999999E-4</v>
      </c>
      <c r="U93" s="8">
        <v>1.6299999999999998E-4</v>
      </c>
      <c r="V93" s="8">
        <v>1.3899999999999999E-4</v>
      </c>
      <c r="W93" s="8">
        <v>1.6899999999999999E-4</v>
      </c>
      <c r="X93" s="8">
        <v>1.3300000000000001E-4</v>
      </c>
      <c r="Y93" s="8">
        <v>1.3300000000000001E-4</v>
      </c>
      <c r="Z93" s="8">
        <v>1.3199999999999998E-4</v>
      </c>
      <c r="AA93" s="8">
        <v>1.3199999999999998E-4</v>
      </c>
      <c r="AB93" s="8">
        <v>1.03E-4</v>
      </c>
      <c r="AC93" s="8">
        <v>9.1100000000000005E-5</v>
      </c>
      <c r="AD93" s="8">
        <v>8.7000000000000001E-5</v>
      </c>
      <c r="AE93" s="8">
        <v>9.87E-5</v>
      </c>
      <c r="AF93" s="8">
        <v>1.44E-4</v>
      </c>
      <c r="AG93" s="8">
        <v>1.0899999999999999E-4</v>
      </c>
    </row>
    <row r="94" spans="1:33" s="8" customFormat="1" x14ac:dyDescent="0.2">
      <c r="A94" s="8" t="s">
        <v>65</v>
      </c>
      <c r="B94" s="8">
        <v>1034.79</v>
      </c>
      <c r="C94" s="8">
        <v>85</v>
      </c>
      <c r="D94" s="8">
        <v>238.9</v>
      </c>
      <c r="E94" s="8">
        <v>-6</v>
      </c>
      <c r="F94" s="8">
        <v>13.3</v>
      </c>
      <c r="G94" s="8">
        <v>11</v>
      </c>
      <c r="H94" s="8">
        <v>2.5099999999999998</v>
      </c>
      <c r="I94" s="8">
        <f>(F94*2.54)*(81/140)</f>
        <v>19.545300000000005</v>
      </c>
      <c r="J94" s="8">
        <v>6.8800000000000003E-4</v>
      </c>
      <c r="K94" s="8">
        <v>5.4300000000000008E-4</v>
      </c>
      <c r="L94" s="8">
        <v>5.0900000000000001E-4</v>
      </c>
      <c r="M94" s="8">
        <v>4.7899999999999999E-4</v>
      </c>
      <c r="N94" s="8">
        <v>4.7199999999999998E-4</v>
      </c>
      <c r="O94" s="8">
        <v>4.6000000000000001E-4</v>
      </c>
      <c r="P94" s="8">
        <v>4.1300000000000001E-4</v>
      </c>
      <c r="Q94" s="8">
        <v>3.7800000000000003E-4</v>
      </c>
      <c r="R94" s="8">
        <v>3.86E-4</v>
      </c>
      <c r="S94" s="8">
        <v>3.2699999999999998E-4</v>
      </c>
      <c r="T94" s="8">
        <v>2.72E-4</v>
      </c>
      <c r="U94" s="8">
        <v>3.1100000000000002E-4</v>
      </c>
      <c r="V94" s="8">
        <v>2.2499999999999999E-4</v>
      </c>
      <c r="W94" s="8">
        <v>2.3099999999999998E-4</v>
      </c>
      <c r="X94" s="8">
        <v>2.4600000000000002E-4</v>
      </c>
      <c r="Y94" s="8">
        <v>2.02E-4</v>
      </c>
      <c r="Z94" s="8">
        <v>1.7700000000000002E-4</v>
      </c>
      <c r="AA94" s="8">
        <v>1.4899999999999999E-4</v>
      </c>
      <c r="AB94" s="8">
        <v>1.6100000000000001E-4</v>
      </c>
      <c r="AC94" s="8">
        <v>1.65E-4</v>
      </c>
      <c r="AD94" s="8">
        <v>1.54E-4</v>
      </c>
      <c r="AE94" s="8">
        <v>1.6000000000000001E-4</v>
      </c>
      <c r="AF94" s="8">
        <v>1.54E-4</v>
      </c>
      <c r="AG94" s="8">
        <v>1.47E-4</v>
      </c>
    </row>
    <row r="95" spans="1:33" s="8" customFormat="1" x14ac:dyDescent="0.2">
      <c r="A95" s="8" t="s">
        <v>64</v>
      </c>
      <c r="B95" s="8">
        <v>1035.04</v>
      </c>
      <c r="C95" s="8">
        <v>105</v>
      </c>
      <c r="D95" s="8">
        <v>263.89999999999998</v>
      </c>
      <c r="E95" s="8">
        <v>-14.4</v>
      </c>
      <c r="F95" s="8">
        <v>11</v>
      </c>
      <c r="G95" s="8">
        <v>10</v>
      </c>
      <c r="H95" s="8">
        <v>2.54</v>
      </c>
      <c r="I95" s="8">
        <f>(F95*2.57)*(81/140)</f>
        <v>16.356214285714287</v>
      </c>
      <c r="J95" s="8">
        <v>4.7800000000000002E-4</v>
      </c>
      <c r="K95" s="8">
        <v>3.5400000000000004E-4</v>
      </c>
      <c r="L95" s="8">
        <v>3.0600000000000001E-4</v>
      </c>
      <c r="M95" s="8">
        <v>2.9099999999999997E-4</v>
      </c>
      <c r="N95" s="8">
        <v>2.2600000000000002E-4</v>
      </c>
      <c r="O95" s="8">
        <v>2.24E-4</v>
      </c>
      <c r="P95" s="8">
        <v>2.24E-4</v>
      </c>
      <c r="Q95" s="8">
        <v>1.8699999999999999E-4</v>
      </c>
      <c r="R95" s="8">
        <v>1.8699999999999999E-4</v>
      </c>
      <c r="S95" s="8">
        <v>1.75E-4</v>
      </c>
      <c r="T95" s="8">
        <v>1.16E-4</v>
      </c>
      <c r="U95" s="8">
        <v>1.45E-4</v>
      </c>
      <c r="V95" s="8">
        <v>1.6299999999999998E-4</v>
      </c>
      <c r="W95" s="8">
        <v>1.4100000000000001E-4</v>
      </c>
      <c r="X95" s="8">
        <v>1.6799999999999999E-4</v>
      </c>
      <c r="Y95" s="8">
        <v>1.15E-4</v>
      </c>
      <c r="Z95" s="8">
        <v>1.06E-4</v>
      </c>
      <c r="AA95" s="8">
        <v>7.0599999999999995E-5</v>
      </c>
      <c r="AB95" s="8">
        <v>1.1300000000000001E-4</v>
      </c>
      <c r="AC95" s="8">
        <v>6.5699999999999998E-5</v>
      </c>
      <c r="AD95" s="8">
        <v>1.15E-4</v>
      </c>
      <c r="AE95" s="8">
        <v>1.47E-4</v>
      </c>
      <c r="AF95" s="8">
        <v>9.0299999999999999E-5</v>
      </c>
      <c r="AG95" s="8">
        <v>7.9099999999999998E-5</v>
      </c>
    </row>
    <row r="96" spans="1:33" s="8" customFormat="1" x14ac:dyDescent="0.2">
      <c r="A96" s="8" t="s">
        <v>63</v>
      </c>
      <c r="B96" s="8">
        <v>1035.29</v>
      </c>
      <c r="C96" s="8">
        <v>125</v>
      </c>
      <c r="D96" s="8">
        <v>283.60000000000002</v>
      </c>
      <c r="E96" s="8">
        <v>-17.100000000000001</v>
      </c>
      <c r="F96" s="8">
        <v>12.4</v>
      </c>
      <c r="G96" s="8">
        <v>10</v>
      </c>
      <c r="H96" s="8">
        <v>2.54</v>
      </c>
      <c r="I96" s="8">
        <f>(F96*2.57)*(81/140)</f>
        <v>18.437914285714285</v>
      </c>
      <c r="J96" s="8">
        <v>4.57E-4</v>
      </c>
      <c r="K96" s="8">
        <v>3.4600000000000001E-4</v>
      </c>
      <c r="L96" s="8">
        <v>3.1100000000000002E-4</v>
      </c>
      <c r="M96" s="8">
        <v>2.9599999999999998E-4</v>
      </c>
      <c r="N96" s="8">
        <v>2.6800000000000001E-4</v>
      </c>
      <c r="O96" s="8">
        <v>2.2700000000000002E-4</v>
      </c>
      <c r="P96" s="8">
        <v>2.1899999999999998E-4</v>
      </c>
      <c r="Q96" s="8">
        <v>2.0800000000000001E-4</v>
      </c>
      <c r="R96" s="8">
        <v>1.74E-4</v>
      </c>
      <c r="S96" s="8">
        <v>1.54E-4</v>
      </c>
      <c r="T96" s="8">
        <v>1.05E-4</v>
      </c>
      <c r="U96" s="8">
        <v>1.26E-4</v>
      </c>
      <c r="V96" s="8">
        <v>1.26E-4</v>
      </c>
      <c r="W96" s="8">
        <v>1.25E-4</v>
      </c>
      <c r="X96" s="8">
        <v>1.34E-4</v>
      </c>
      <c r="Y96" s="8">
        <v>1.02E-4</v>
      </c>
      <c r="Z96" s="8">
        <v>4.5499999999999995E-5</v>
      </c>
      <c r="AA96" s="8">
        <v>9.6099999999999991E-5</v>
      </c>
      <c r="AB96" s="8">
        <v>6.2500000000000001E-5</v>
      </c>
      <c r="AC96" s="8">
        <v>4.5400000000000006E-5</v>
      </c>
      <c r="AD96" s="8">
        <v>3.8500000000000001E-5</v>
      </c>
      <c r="AE96" s="8">
        <v>2.2499999999999998E-5</v>
      </c>
      <c r="AF96" s="8">
        <v>3.82E-5</v>
      </c>
      <c r="AG96" s="8">
        <v>3.8899999999999997E-5</v>
      </c>
    </row>
    <row r="97" spans="1:33" s="8" customFormat="1" x14ac:dyDescent="0.2">
      <c r="A97" s="8" t="s">
        <v>62</v>
      </c>
      <c r="B97" s="8">
        <v>1035.54</v>
      </c>
      <c r="C97" s="8">
        <v>145</v>
      </c>
      <c r="D97" s="8">
        <v>300.39999999999998</v>
      </c>
      <c r="E97" s="8">
        <v>-49.3</v>
      </c>
      <c r="F97" s="8">
        <v>16.899999999999999</v>
      </c>
      <c r="G97" s="8">
        <v>6</v>
      </c>
      <c r="H97" s="8">
        <v>2.88</v>
      </c>
      <c r="I97" s="8">
        <f>(F97*3.9)*(81/140)</f>
        <v>38.13364285714286</v>
      </c>
      <c r="J97" s="8">
        <v>5.6000000000000006E-4</v>
      </c>
      <c r="K97" s="8">
        <v>3.9499999999999995E-4</v>
      </c>
      <c r="L97" s="8">
        <v>3.5400000000000004E-4</v>
      </c>
      <c r="M97" s="8">
        <v>3.19E-4</v>
      </c>
      <c r="N97" s="8">
        <v>2.7099999999999997E-4</v>
      </c>
      <c r="O97" s="8">
        <v>2.8400000000000002E-4</v>
      </c>
      <c r="P97" s="8">
        <v>1.9100000000000001E-4</v>
      </c>
      <c r="Q97" s="8">
        <v>2.5999999999999998E-4</v>
      </c>
      <c r="R97" s="8">
        <v>2.3099999999999998E-4</v>
      </c>
      <c r="S97" s="8">
        <v>1.5099999999999998E-4</v>
      </c>
      <c r="T97" s="8">
        <v>2.33E-4</v>
      </c>
      <c r="U97" s="8">
        <v>1.9100000000000001E-4</v>
      </c>
      <c r="V97" s="8">
        <v>1.7800000000000002E-4</v>
      </c>
      <c r="W97" s="8">
        <v>1.7700000000000002E-4</v>
      </c>
      <c r="X97" s="8">
        <v>1.37E-4</v>
      </c>
      <c r="Y97" s="8">
        <v>1.11E-4</v>
      </c>
      <c r="Z97" s="8">
        <v>1.1400000000000001E-4</v>
      </c>
      <c r="AA97" s="8">
        <v>1.2700000000000002E-4</v>
      </c>
      <c r="AB97" s="8">
        <v>9.6000000000000002E-5</v>
      </c>
      <c r="AC97" s="8">
        <v>1.2899999999999999E-4</v>
      </c>
      <c r="AD97" s="8">
        <v>1.26E-4</v>
      </c>
      <c r="AE97" s="8">
        <v>1.15E-4</v>
      </c>
      <c r="AF97" s="8">
        <v>3.4799999999999999E-5</v>
      </c>
      <c r="AG97" s="8">
        <v>1.7700000000000002E-4</v>
      </c>
    </row>
    <row r="98" spans="1:33" s="8" customFormat="1" x14ac:dyDescent="0.2">
      <c r="A98" s="8" t="s">
        <v>61</v>
      </c>
      <c r="B98" s="8">
        <v>1035.79</v>
      </c>
      <c r="C98" s="8">
        <v>5</v>
      </c>
      <c r="D98" s="8">
        <v>292.60000000000002</v>
      </c>
      <c r="E98" s="8">
        <v>-24.39</v>
      </c>
      <c r="F98" s="8">
        <v>13.73</v>
      </c>
      <c r="G98" s="8">
        <v>10</v>
      </c>
      <c r="H98" s="8">
        <v>2.54</v>
      </c>
      <c r="I98" s="8">
        <f>(F98*2.88)*(81/140)</f>
        <v>22.87810285714286</v>
      </c>
      <c r="J98" s="8">
        <v>4.7700000000000005E-4</v>
      </c>
      <c r="K98" s="8">
        <v>2.8500000000000004E-4</v>
      </c>
      <c r="L98" s="8">
        <v>2.8200000000000002E-4</v>
      </c>
      <c r="M98" s="8">
        <v>2.12E-4</v>
      </c>
      <c r="N98" s="8">
        <v>2.14E-4</v>
      </c>
      <c r="O98" s="8">
        <v>1.83E-4</v>
      </c>
      <c r="P98" s="8">
        <v>1.84E-4</v>
      </c>
      <c r="Q98" s="8">
        <v>1.6100000000000001E-4</v>
      </c>
      <c r="R98" s="8">
        <v>1.5800000000000002E-4</v>
      </c>
      <c r="S98" s="8">
        <v>1.1400000000000001E-4</v>
      </c>
      <c r="T98" s="8">
        <v>1.26E-4</v>
      </c>
      <c r="U98" s="8">
        <v>9.8399999999999993E-5</v>
      </c>
      <c r="V98" s="8">
        <v>1.06E-4</v>
      </c>
      <c r="W98" s="8">
        <v>1.1300000000000001E-4</v>
      </c>
      <c r="X98" s="8">
        <v>1.2100000000000001E-4</v>
      </c>
      <c r="Y98" s="8">
        <v>1.2800000000000002E-4</v>
      </c>
      <c r="Z98" s="8">
        <v>1.15E-4</v>
      </c>
      <c r="AA98" s="8">
        <v>4.3900000000000003E-5</v>
      </c>
      <c r="AB98" s="8">
        <v>9.2999999999999997E-5</v>
      </c>
      <c r="AC98" s="8">
        <v>4.6499999999999999E-5</v>
      </c>
      <c r="AD98" s="8">
        <v>6.3600000000000001E-5</v>
      </c>
      <c r="AE98" s="8">
        <v>9.6800000000000008E-5</v>
      </c>
      <c r="AF98" s="8">
        <v>7.6100000000000007E-5</v>
      </c>
      <c r="AG98" s="8">
        <v>9.8300000000000004E-5</v>
      </c>
    </row>
    <row r="99" spans="1:33" s="8" customFormat="1" x14ac:dyDescent="0.2">
      <c r="A99" s="8" t="s">
        <v>60</v>
      </c>
      <c r="B99" s="8">
        <v>1036.04</v>
      </c>
      <c r="C99" s="8">
        <v>25</v>
      </c>
      <c r="D99" s="8">
        <v>287.83</v>
      </c>
      <c r="E99" s="8">
        <v>-15.9</v>
      </c>
      <c r="F99" s="8">
        <v>9.66</v>
      </c>
      <c r="G99" s="8">
        <v>7</v>
      </c>
      <c r="H99" s="8">
        <v>2.71</v>
      </c>
      <c r="I99" s="8">
        <f>(F99*2.71)*(81/140)</f>
        <v>15.146190000000001</v>
      </c>
      <c r="J99" s="8">
        <v>4.6699999999999997E-4</v>
      </c>
      <c r="K99" s="8">
        <v>2.7500000000000002E-4</v>
      </c>
      <c r="L99" s="8">
        <v>2.2900000000000001E-4</v>
      </c>
      <c r="M99" s="8">
        <v>2.0100000000000001E-4</v>
      </c>
      <c r="N99" s="8">
        <v>1.93E-4</v>
      </c>
      <c r="O99" s="8">
        <v>1.44E-4</v>
      </c>
      <c r="P99" s="8">
        <v>1.18E-4</v>
      </c>
      <c r="Q99" s="8">
        <v>1.02E-4</v>
      </c>
      <c r="R99" s="8">
        <v>8.180000000000001E-5</v>
      </c>
      <c r="S99" s="8">
        <v>1.12E-4</v>
      </c>
      <c r="T99" s="8">
        <v>9.5099999999999994E-5</v>
      </c>
      <c r="U99" s="8">
        <v>8.4599999999999996E-5</v>
      </c>
      <c r="V99" s="8">
        <v>8.9699999999999998E-5</v>
      </c>
      <c r="W99" s="8">
        <v>6.3399999999999996E-5</v>
      </c>
      <c r="X99" s="8">
        <v>5.1200000000000004E-5</v>
      </c>
      <c r="Y99" s="8">
        <v>5.5700000000000005E-5</v>
      </c>
      <c r="Z99" s="8">
        <v>4.2499999999999996E-5</v>
      </c>
      <c r="AA99" s="8">
        <v>3.2100000000000001E-5</v>
      </c>
      <c r="AB99" s="8">
        <v>2.76E-5</v>
      </c>
      <c r="AC99" s="8">
        <v>8.4100000000000011E-5</v>
      </c>
      <c r="AD99" s="8">
        <v>5.2500000000000002E-5</v>
      </c>
      <c r="AE99" s="8">
        <v>5.0699999999999999E-5</v>
      </c>
      <c r="AF99" s="8">
        <v>8.1000000000000004E-5</v>
      </c>
      <c r="AG99" s="8">
        <v>1.07E-4</v>
      </c>
    </row>
    <row r="100" spans="1:33" s="8" customFormat="1" x14ac:dyDescent="0.2">
      <c r="A100" s="8" t="s">
        <v>59</v>
      </c>
      <c r="B100" s="8">
        <v>1036.29</v>
      </c>
      <c r="C100" s="8">
        <v>45</v>
      </c>
      <c r="D100" s="8">
        <v>280.48</v>
      </c>
      <c r="E100" s="8">
        <v>-15.26</v>
      </c>
      <c r="F100" s="8">
        <v>12.17</v>
      </c>
      <c r="G100" s="8">
        <v>14</v>
      </c>
      <c r="H100" s="8">
        <v>2.44</v>
      </c>
      <c r="I100" s="8">
        <f>(F100*2.57)*(81/140)</f>
        <v>18.095920714285715</v>
      </c>
      <c r="J100" s="8">
        <v>6.1200000000000002E-4</v>
      </c>
      <c r="K100" s="8">
        <v>4.2400000000000001E-4</v>
      </c>
      <c r="L100" s="8">
        <v>3.77E-4</v>
      </c>
      <c r="M100" s="8">
        <v>3.4099999999999999E-4</v>
      </c>
      <c r="N100" s="8">
        <v>3.1800000000000003E-4</v>
      </c>
      <c r="O100" s="8">
        <v>2.9599999999999998E-4</v>
      </c>
      <c r="P100" s="8">
        <v>2.7099999999999997E-4</v>
      </c>
      <c r="Q100" s="8">
        <v>2.3499999999999999E-4</v>
      </c>
      <c r="R100" s="8">
        <v>2.34E-4</v>
      </c>
      <c r="S100" s="8">
        <v>2.22E-4</v>
      </c>
      <c r="T100" s="8">
        <v>2.05E-4</v>
      </c>
      <c r="U100" s="8">
        <v>1.7900000000000001E-4</v>
      </c>
      <c r="V100" s="8">
        <v>1.8799999999999999E-4</v>
      </c>
      <c r="W100" s="8">
        <v>1.7700000000000002E-4</v>
      </c>
      <c r="X100" s="8">
        <v>1.8799999999999999E-4</v>
      </c>
      <c r="Y100" s="8">
        <v>1.66E-4</v>
      </c>
      <c r="Z100" s="8">
        <v>1.7800000000000002E-4</v>
      </c>
      <c r="AA100" s="8">
        <v>1.2200000000000001E-4</v>
      </c>
      <c r="AB100" s="8">
        <v>1.5099999999999998E-4</v>
      </c>
      <c r="AC100" s="8">
        <v>1.2200000000000001E-4</v>
      </c>
      <c r="AD100" s="8">
        <v>8.7800000000000006E-5</v>
      </c>
      <c r="AE100" s="8">
        <v>1.3300000000000001E-4</v>
      </c>
      <c r="AF100" s="8">
        <v>1.5099999999999998E-4</v>
      </c>
      <c r="AG100" s="8">
        <v>1.56E-4</v>
      </c>
    </row>
    <row r="101" spans="1:33" s="8" customFormat="1" x14ac:dyDescent="0.2">
      <c r="A101" s="8" t="s">
        <v>58</v>
      </c>
      <c r="B101" s="8">
        <v>1036.54</v>
      </c>
      <c r="C101" s="8">
        <v>65</v>
      </c>
      <c r="D101" s="8">
        <v>292.75</v>
      </c>
      <c r="E101" s="8">
        <v>-8.24</v>
      </c>
      <c r="F101" s="8">
        <v>12.04</v>
      </c>
      <c r="G101" s="8">
        <v>12</v>
      </c>
      <c r="H101" s="8">
        <v>2.48</v>
      </c>
      <c r="I101" s="8">
        <f>(F101*2.88)*(81/140)</f>
        <v>20.062080000000002</v>
      </c>
      <c r="J101" s="8">
        <v>6.150000000000001E-4</v>
      </c>
      <c r="K101" s="8">
        <v>5.1599999999999997E-4</v>
      </c>
      <c r="L101" s="8">
        <v>4.9800000000000007E-4</v>
      </c>
      <c r="M101" s="8">
        <v>4.7399999999999997E-4</v>
      </c>
      <c r="N101" s="8">
        <v>4.1399999999999998E-4</v>
      </c>
      <c r="O101" s="8">
        <v>4.2100000000000004E-4</v>
      </c>
      <c r="P101" s="8">
        <v>3.6399999999999996E-4</v>
      </c>
      <c r="Q101" s="8">
        <v>4.0699999999999997E-4</v>
      </c>
      <c r="R101" s="8">
        <v>3.5100000000000002E-4</v>
      </c>
      <c r="S101" s="8">
        <v>3.19E-4</v>
      </c>
      <c r="T101" s="8">
        <v>2.8000000000000003E-4</v>
      </c>
      <c r="U101" s="8">
        <v>2.7E-4</v>
      </c>
      <c r="V101" s="8">
        <v>2.0699999999999999E-4</v>
      </c>
      <c r="W101" s="8">
        <v>2.6399999999999997E-4</v>
      </c>
      <c r="X101" s="8">
        <v>2.7700000000000001E-4</v>
      </c>
      <c r="Y101" s="8">
        <v>2.5300000000000002E-4</v>
      </c>
      <c r="Z101" s="8">
        <v>2.0800000000000001E-4</v>
      </c>
      <c r="AA101" s="8">
        <v>1.54E-4</v>
      </c>
      <c r="AB101" s="8">
        <v>1.4799999999999999E-4</v>
      </c>
      <c r="AC101" s="8">
        <v>1.83E-4</v>
      </c>
      <c r="AD101" s="8">
        <v>1.6999999999999999E-4</v>
      </c>
      <c r="AE101" s="8">
        <v>1.8699999999999999E-4</v>
      </c>
      <c r="AF101" s="8">
        <v>1.65E-4</v>
      </c>
      <c r="AG101" s="8">
        <v>1.7700000000000002E-4</v>
      </c>
    </row>
    <row r="102" spans="1:33" s="8" customFormat="1" x14ac:dyDescent="0.2">
      <c r="A102" s="8" t="s">
        <v>57</v>
      </c>
      <c r="B102" s="8">
        <v>1036.79</v>
      </c>
      <c r="C102" s="8">
        <v>85</v>
      </c>
      <c r="D102" s="8">
        <v>281.36</v>
      </c>
      <c r="E102" s="8">
        <v>-36.020000000000003</v>
      </c>
      <c r="F102" s="8">
        <v>13.1</v>
      </c>
      <c r="G102" s="8">
        <v>17</v>
      </c>
      <c r="H102" s="8">
        <v>2.4300000000000002</v>
      </c>
      <c r="I102" s="8">
        <f>(F102*2.71)*(81/140)</f>
        <v>20.539864285714287</v>
      </c>
      <c r="J102" s="8">
        <v>7.1000000000000002E-4</v>
      </c>
      <c r="K102" s="8">
        <v>4.6299999999999998E-4</v>
      </c>
      <c r="L102" s="8">
        <v>4.1100000000000002E-4</v>
      </c>
      <c r="M102" s="8">
        <v>3.6199999999999996E-4</v>
      </c>
      <c r="N102" s="8">
        <v>3.2400000000000001E-4</v>
      </c>
      <c r="O102" s="8">
        <v>3.1100000000000002E-4</v>
      </c>
      <c r="P102" s="8">
        <v>2.6899999999999998E-4</v>
      </c>
      <c r="Q102" s="8">
        <v>2.7099999999999997E-4</v>
      </c>
      <c r="R102" s="8">
        <v>2.2900000000000001E-4</v>
      </c>
      <c r="S102" s="8">
        <v>2.4699999999999999E-4</v>
      </c>
      <c r="T102" s="8">
        <v>1.5900000000000002E-4</v>
      </c>
      <c r="U102" s="8">
        <v>1.5800000000000002E-4</v>
      </c>
      <c r="V102" s="8">
        <v>1.4200000000000001E-4</v>
      </c>
      <c r="W102" s="8">
        <v>1.3199999999999998E-4</v>
      </c>
      <c r="X102" s="8">
        <v>1.5200000000000001E-4</v>
      </c>
      <c r="Y102" s="8">
        <v>1.4300000000000001E-4</v>
      </c>
      <c r="Z102" s="8">
        <v>1.0899999999999999E-4</v>
      </c>
      <c r="AA102" s="8">
        <v>9.7500000000000012E-5</v>
      </c>
      <c r="AB102" s="8">
        <v>8.8199999999999989E-5</v>
      </c>
      <c r="AC102" s="8">
        <v>3.6900000000000002E-5</v>
      </c>
      <c r="AD102" s="8">
        <v>1.3199999999999998E-4</v>
      </c>
      <c r="AE102" s="8">
        <v>1.2100000000000001E-4</v>
      </c>
      <c r="AF102" s="8">
        <v>1.5300000000000001E-4</v>
      </c>
      <c r="AG102" s="8">
        <v>1.4899999999999999E-4</v>
      </c>
    </row>
    <row r="103" spans="1:33" s="8" customFormat="1" x14ac:dyDescent="0.2">
      <c r="A103" s="8" t="s">
        <v>56</v>
      </c>
      <c r="B103" s="8">
        <v>1037.04</v>
      </c>
      <c r="C103" s="8">
        <v>105</v>
      </c>
      <c r="D103" s="8">
        <v>293.45</v>
      </c>
      <c r="E103" s="8">
        <v>-32.71</v>
      </c>
      <c r="F103" s="8">
        <v>12.57</v>
      </c>
      <c r="G103" s="8">
        <v>12</v>
      </c>
      <c r="H103" s="8">
        <v>2.48</v>
      </c>
      <c r="I103" s="8">
        <f>(F103*2.48)*(81/140)</f>
        <v>18.036154285714289</v>
      </c>
      <c r="J103" s="8">
        <v>5.3300000000000005E-4</v>
      </c>
      <c r="K103" s="8">
        <v>3.8900000000000002E-4</v>
      </c>
      <c r="L103" s="8">
        <v>3.3399999999999999E-4</v>
      </c>
      <c r="M103" s="8">
        <v>3.2499999999999999E-4</v>
      </c>
      <c r="N103" s="8">
        <v>3.4600000000000001E-4</v>
      </c>
      <c r="O103" s="8">
        <v>2.92E-4</v>
      </c>
      <c r="P103" s="8">
        <v>2.9099999999999997E-4</v>
      </c>
      <c r="Q103" s="8">
        <v>2.8700000000000004E-4</v>
      </c>
      <c r="R103" s="8">
        <v>2.7500000000000002E-4</v>
      </c>
      <c r="S103" s="8">
        <v>2.8700000000000004E-4</v>
      </c>
      <c r="T103" s="8">
        <v>2.43E-4</v>
      </c>
      <c r="U103" s="8">
        <v>2.3000000000000001E-4</v>
      </c>
      <c r="V103" s="8">
        <v>2.2000000000000001E-4</v>
      </c>
      <c r="W103" s="8">
        <v>1.9500000000000002E-4</v>
      </c>
      <c r="X103" s="8">
        <v>1.6000000000000001E-4</v>
      </c>
      <c r="Y103" s="8">
        <v>1.4999999999999999E-4</v>
      </c>
      <c r="Z103" s="8">
        <v>1.6799999999999999E-4</v>
      </c>
      <c r="AA103" s="8">
        <v>1.64E-4</v>
      </c>
      <c r="AB103" s="8">
        <v>1.6100000000000001E-4</v>
      </c>
      <c r="AC103" s="8">
        <v>1.01E-4</v>
      </c>
      <c r="AD103" s="8">
        <v>1.5200000000000001E-4</v>
      </c>
      <c r="AE103" s="8">
        <v>1.34E-4</v>
      </c>
      <c r="AF103" s="8">
        <v>1.6200000000000001E-4</v>
      </c>
      <c r="AG103" s="8">
        <v>2.0800000000000001E-4</v>
      </c>
    </row>
    <row r="104" spans="1:33" s="8" customFormat="1" x14ac:dyDescent="0.2">
      <c r="A104" s="8" t="s">
        <v>55</v>
      </c>
      <c r="B104" s="8">
        <v>1037.29</v>
      </c>
      <c r="C104" s="8">
        <v>125</v>
      </c>
      <c r="D104" s="8">
        <v>307.45</v>
      </c>
      <c r="E104" s="8">
        <v>-11.97</v>
      </c>
      <c r="F104" s="8">
        <v>10.39</v>
      </c>
      <c r="G104" s="8">
        <v>12</v>
      </c>
      <c r="H104" s="8">
        <v>2.48</v>
      </c>
      <c r="I104" s="8">
        <f>(F104*2.46)*(81/140)</f>
        <v>14.787938571428572</v>
      </c>
      <c r="J104" s="8">
        <v>9.9099999999999991E-4</v>
      </c>
      <c r="K104" s="8">
        <v>6.87E-4</v>
      </c>
      <c r="L104" s="8">
        <v>6.11E-4</v>
      </c>
      <c r="M104" s="8">
        <v>5.4799999999999998E-4</v>
      </c>
      <c r="N104" s="8">
        <v>4.6899999999999996E-4</v>
      </c>
      <c r="O104" s="8">
        <v>4.4700000000000002E-4</v>
      </c>
      <c r="P104" s="8">
        <v>3.9599999999999998E-4</v>
      </c>
      <c r="Q104" s="8">
        <v>3.88E-4</v>
      </c>
      <c r="R104" s="8">
        <v>3.59E-4</v>
      </c>
      <c r="S104" s="8">
        <v>2.9599999999999998E-4</v>
      </c>
      <c r="T104" s="8">
        <v>2.9599999999999998E-4</v>
      </c>
      <c r="U104" s="8">
        <v>2.72E-4</v>
      </c>
      <c r="V104" s="8">
        <v>2.6699999999999998E-4</v>
      </c>
      <c r="W104" s="8">
        <v>2.32E-4</v>
      </c>
      <c r="X104" s="8">
        <v>2.4900000000000004E-4</v>
      </c>
      <c r="Y104" s="8">
        <v>2.4600000000000002E-4</v>
      </c>
      <c r="Z104" s="8">
        <v>2.4600000000000002E-4</v>
      </c>
      <c r="AA104" s="8">
        <v>2.04E-4</v>
      </c>
      <c r="AB104" s="8">
        <v>1.75E-4</v>
      </c>
      <c r="AC104" s="8">
        <v>1.64E-4</v>
      </c>
      <c r="AD104" s="8">
        <v>1.76E-4</v>
      </c>
      <c r="AE104" s="8">
        <v>8.3400000000000008E-5</v>
      </c>
      <c r="AF104" s="8">
        <v>9.6899999999999997E-5</v>
      </c>
      <c r="AG104" s="8">
        <v>1.9699999999999999E-4</v>
      </c>
    </row>
    <row r="105" spans="1:33" s="8" customFormat="1" x14ac:dyDescent="0.2">
      <c r="A105" s="8" t="s">
        <v>54</v>
      </c>
      <c r="B105" s="8">
        <v>1037.54</v>
      </c>
      <c r="C105" s="8">
        <v>145</v>
      </c>
      <c r="D105" s="8">
        <v>307.43</v>
      </c>
      <c r="E105" s="8">
        <v>-34.450000000000003</v>
      </c>
      <c r="F105" s="8">
        <v>13.92</v>
      </c>
      <c r="G105" s="8">
        <v>15</v>
      </c>
      <c r="H105" s="8">
        <v>2.4300000000000002</v>
      </c>
      <c r="I105" s="8">
        <f>(F105*2.51)*(81/140)</f>
        <v>20.21482285714286</v>
      </c>
      <c r="J105" s="8">
        <v>8.0699999999999999E-4</v>
      </c>
      <c r="K105" s="8">
        <v>5.8199999999999994E-4</v>
      </c>
      <c r="L105" s="8">
        <v>5.2399999999999994E-4</v>
      </c>
      <c r="M105" s="8">
        <v>4.46E-4</v>
      </c>
      <c r="N105" s="8">
        <v>3.97E-4</v>
      </c>
      <c r="O105" s="8">
        <v>3.8000000000000002E-4</v>
      </c>
      <c r="P105" s="8">
        <v>3.9899999999999999E-4</v>
      </c>
      <c r="Q105" s="8">
        <v>3.3799999999999998E-4</v>
      </c>
      <c r="R105" s="8">
        <v>3.1399999999999999E-4</v>
      </c>
      <c r="S105" s="8">
        <v>3.3099999999999997E-4</v>
      </c>
      <c r="T105" s="8">
        <v>3.1500000000000001E-4</v>
      </c>
      <c r="U105" s="8">
        <v>2.6199999999999997E-4</v>
      </c>
      <c r="V105" s="8">
        <v>2.3799999999999998E-4</v>
      </c>
      <c r="W105" s="8">
        <v>2.5000000000000001E-4</v>
      </c>
      <c r="X105" s="8">
        <v>2.33E-4</v>
      </c>
      <c r="Y105" s="8">
        <v>2.0100000000000001E-4</v>
      </c>
      <c r="Z105" s="8">
        <v>1.84E-4</v>
      </c>
      <c r="AA105" s="8">
        <v>2.02E-4</v>
      </c>
      <c r="AB105" s="8">
        <v>2.6199999999999997E-4</v>
      </c>
      <c r="AC105" s="8">
        <v>1.54E-4</v>
      </c>
      <c r="AD105" s="8">
        <v>5.8300000000000001E-5</v>
      </c>
      <c r="AE105" s="8">
        <v>1.4999999999999999E-4</v>
      </c>
      <c r="AF105" s="8">
        <v>9.8099999999999999E-5</v>
      </c>
      <c r="AG105" s="8">
        <v>1.7900000000000001E-4</v>
      </c>
    </row>
    <row r="106" spans="1:33" s="8" customFormat="1" x14ac:dyDescent="0.2">
      <c r="A106" s="8" t="s">
        <v>53</v>
      </c>
      <c r="B106" s="8">
        <v>1037.79</v>
      </c>
      <c r="C106" s="8">
        <v>5</v>
      </c>
      <c r="D106" s="8">
        <v>308.10000000000002</v>
      </c>
      <c r="E106" s="8">
        <v>-17.84</v>
      </c>
      <c r="F106" s="8">
        <v>6.89</v>
      </c>
      <c r="G106" s="8">
        <v>11</v>
      </c>
      <c r="H106" s="8">
        <v>2.5099999999999998</v>
      </c>
      <c r="I106" s="8">
        <f>(F106*2.54)*(81/140)</f>
        <v>10.125347142857143</v>
      </c>
      <c r="J106" s="8">
        <v>6.5399999999999996E-4</v>
      </c>
      <c r="K106" s="8">
        <v>4.5100000000000001E-4</v>
      </c>
      <c r="L106" s="8">
        <v>4.4099999999999999E-4</v>
      </c>
      <c r="M106" s="8">
        <v>4.1300000000000001E-4</v>
      </c>
      <c r="N106" s="8">
        <v>3.9300000000000001E-4</v>
      </c>
      <c r="O106" s="8">
        <v>3.6199999999999996E-4</v>
      </c>
      <c r="P106" s="8">
        <v>3.2499999999999999E-4</v>
      </c>
      <c r="Q106" s="8">
        <v>3.1100000000000002E-4</v>
      </c>
      <c r="R106" s="8">
        <v>2.5300000000000002E-4</v>
      </c>
      <c r="S106" s="8">
        <v>2.5000000000000001E-4</v>
      </c>
      <c r="T106" s="8">
        <v>2.23E-4</v>
      </c>
      <c r="U106" s="8">
        <v>1.8699999999999999E-4</v>
      </c>
      <c r="V106" s="8">
        <v>1.6999999999999999E-4</v>
      </c>
      <c r="W106" s="8">
        <v>2.1499999999999999E-4</v>
      </c>
      <c r="X106" s="8">
        <v>1.2899999999999999E-4</v>
      </c>
      <c r="Y106" s="8">
        <v>1.5900000000000002E-4</v>
      </c>
      <c r="Z106" s="8">
        <v>7.4999999999999993E-5</v>
      </c>
      <c r="AA106" s="8">
        <v>1.17E-4</v>
      </c>
      <c r="AB106" s="8">
        <v>3.2000000000000005E-5</v>
      </c>
      <c r="AC106" s="8">
        <v>5.2500000000000002E-5</v>
      </c>
      <c r="AD106" s="8">
        <v>6.5099999999999997E-5</v>
      </c>
      <c r="AE106" s="8">
        <v>8.6200000000000008E-5</v>
      </c>
      <c r="AF106" s="8">
        <v>6.9499999999999995E-5</v>
      </c>
      <c r="AG106" s="8">
        <v>8.4299999999999989E-5</v>
      </c>
    </row>
    <row r="107" spans="1:33" s="8" customFormat="1" x14ac:dyDescent="0.2">
      <c r="A107" s="8" t="s">
        <v>52</v>
      </c>
      <c r="B107" s="8">
        <v>1038.04</v>
      </c>
      <c r="C107" s="8">
        <v>25</v>
      </c>
      <c r="D107" s="8">
        <v>312.94</v>
      </c>
      <c r="E107" s="8">
        <v>-25.39</v>
      </c>
      <c r="F107" s="8">
        <v>10.96</v>
      </c>
      <c r="G107" s="8">
        <v>14</v>
      </c>
      <c r="H107" s="8">
        <v>2.44</v>
      </c>
      <c r="I107" s="8">
        <f>(F107*2.71)*(81/140)</f>
        <v>17.184497142857147</v>
      </c>
      <c r="J107" s="8">
        <v>7.1400000000000001E-4</v>
      </c>
      <c r="K107" s="8">
        <v>4.9100000000000001E-4</v>
      </c>
      <c r="L107" s="8">
        <v>4.5400000000000003E-4</v>
      </c>
      <c r="M107" s="8">
        <v>4.06E-4</v>
      </c>
      <c r="N107" s="8">
        <v>3.6899999999999997E-4</v>
      </c>
      <c r="O107" s="8">
        <v>3.4499999999999998E-4</v>
      </c>
      <c r="P107" s="8">
        <v>3.19E-4</v>
      </c>
      <c r="Q107" s="8">
        <v>2.6499999999999999E-4</v>
      </c>
      <c r="R107" s="8">
        <v>2.7099999999999997E-4</v>
      </c>
      <c r="S107" s="8">
        <v>2.0100000000000001E-4</v>
      </c>
      <c r="T107" s="8">
        <v>2.13E-4</v>
      </c>
      <c r="U107" s="8">
        <v>1.9500000000000002E-4</v>
      </c>
      <c r="V107" s="8">
        <v>2.05E-4</v>
      </c>
      <c r="W107" s="8">
        <v>2.13E-4</v>
      </c>
      <c r="X107" s="8">
        <v>1.9899999999999999E-4</v>
      </c>
      <c r="Y107" s="8">
        <v>1.5699999999999999E-4</v>
      </c>
      <c r="Z107" s="8">
        <v>1.5699999999999999E-4</v>
      </c>
      <c r="AA107" s="8">
        <v>1.25E-4</v>
      </c>
      <c r="AB107" s="8">
        <v>1.4000000000000001E-4</v>
      </c>
      <c r="AC107" s="8">
        <v>1.0400000000000001E-4</v>
      </c>
      <c r="AD107" s="8">
        <v>1.03E-4</v>
      </c>
      <c r="AE107" s="8">
        <v>1.1999999999999999E-4</v>
      </c>
      <c r="AF107" s="8">
        <v>7.3700000000000002E-5</v>
      </c>
      <c r="AG107" s="8">
        <v>5.63E-5</v>
      </c>
    </row>
    <row r="108" spans="1:33" s="8" customFormat="1" x14ac:dyDescent="0.2">
      <c r="A108" s="8" t="s">
        <v>51</v>
      </c>
      <c r="B108" s="8">
        <v>1487.2</v>
      </c>
      <c r="C108" s="8">
        <v>45</v>
      </c>
      <c r="D108" s="8">
        <v>141.97</v>
      </c>
      <c r="E108" s="8">
        <v>12.48</v>
      </c>
      <c r="F108" s="8">
        <v>8.6</v>
      </c>
      <c r="G108" s="8">
        <v>9</v>
      </c>
      <c r="H108" s="8">
        <v>2.57</v>
      </c>
      <c r="I108" s="8">
        <f>(F108*2.88)*(81/140)</f>
        <v>14.330057142857143</v>
      </c>
      <c r="J108" s="8">
        <v>1.5600000000000002E-3</v>
      </c>
      <c r="K108" s="8">
        <v>8.8999999999999995E-4</v>
      </c>
      <c r="L108" s="8">
        <v>6.8100000000000007E-4</v>
      </c>
      <c r="M108" s="8">
        <v>5.3900000000000009E-4</v>
      </c>
      <c r="N108" s="8">
        <v>5.0299999999999997E-4</v>
      </c>
      <c r="O108" s="8">
        <v>4.9899999999999999E-4</v>
      </c>
      <c r="P108" s="8">
        <v>4.3300000000000001E-4</v>
      </c>
      <c r="Q108" s="8">
        <v>3.8299999999999999E-4</v>
      </c>
      <c r="R108" s="8">
        <v>3.6299999999999999E-4</v>
      </c>
      <c r="S108" s="8">
        <v>3.1800000000000003E-4</v>
      </c>
      <c r="T108" s="8">
        <v>3.8000000000000002E-4</v>
      </c>
      <c r="U108" s="8">
        <v>3.3700000000000001E-4</v>
      </c>
      <c r="V108" s="8">
        <v>3.4600000000000001E-4</v>
      </c>
      <c r="W108" s="8">
        <v>2.41E-4</v>
      </c>
      <c r="X108" s="8">
        <v>3.01E-4</v>
      </c>
      <c r="Y108" s="8">
        <v>2.9799999999999998E-4</v>
      </c>
      <c r="Z108" s="8">
        <v>2.32E-4</v>
      </c>
      <c r="AA108" s="8">
        <v>1.9799999999999999E-4</v>
      </c>
      <c r="AB108" s="8">
        <v>1.9799999999999999E-4</v>
      </c>
      <c r="AC108" s="8">
        <v>1.37E-4</v>
      </c>
      <c r="AD108" s="8">
        <v>1.3899999999999999E-4</v>
      </c>
      <c r="AE108" s="8">
        <v>1.6699999999999999E-4</v>
      </c>
      <c r="AF108" s="8">
        <v>1.34E-4</v>
      </c>
      <c r="AG108" s="8">
        <v>8.1199999999999995E-5</v>
      </c>
    </row>
    <row r="109" spans="1:33" s="8" customFormat="1" x14ac:dyDescent="0.2">
      <c r="A109" s="8" t="s">
        <v>50</v>
      </c>
      <c r="B109" s="8">
        <v>1487.42</v>
      </c>
      <c r="C109" s="8">
        <v>65</v>
      </c>
      <c r="D109" s="8">
        <v>146.66</v>
      </c>
      <c r="E109" s="8">
        <v>-7.65</v>
      </c>
      <c r="F109" s="8">
        <v>7.66</v>
      </c>
      <c r="G109" s="8">
        <v>14</v>
      </c>
      <c r="H109" s="8">
        <v>2.44</v>
      </c>
      <c r="I109" s="8">
        <f>(F109*2.46)*(81/140)</f>
        <v>10.902368571428571</v>
      </c>
      <c r="J109" s="8">
        <v>4.8899999999999996E-4</v>
      </c>
      <c r="K109" s="8">
        <v>3.3999999999999997E-4</v>
      </c>
      <c r="L109" s="8">
        <v>2.8900000000000003E-4</v>
      </c>
      <c r="M109" s="8">
        <v>2.6699999999999998E-4</v>
      </c>
      <c r="N109" s="8">
        <v>2.32E-4</v>
      </c>
      <c r="O109" s="8">
        <v>2.14E-4</v>
      </c>
      <c r="P109" s="8">
        <v>1.9100000000000001E-4</v>
      </c>
      <c r="Q109" s="8">
        <v>1.8099999999999998E-4</v>
      </c>
      <c r="R109" s="8">
        <v>1.7200000000000001E-4</v>
      </c>
      <c r="S109" s="8">
        <v>1.55E-4</v>
      </c>
      <c r="T109" s="8">
        <v>1.3099999999999999E-4</v>
      </c>
      <c r="U109" s="8">
        <v>1.1999999999999999E-4</v>
      </c>
      <c r="V109" s="8">
        <v>1.25E-4</v>
      </c>
      <c r="W109" s="8">
        <v>1.1300000000000001E-4</v>
      </c>
      <c r="X109" s="8">
        <v>1.1400000000000001E-4</v>
      </c>
      <c r="Y109" s="8">
        <v>9.769999999999999E-5</v>
      </c>
      <c r="Z109" s="8">
        <v>8.8199999999999989E-5</v>
      </c>
      <c r="AA109" s="8">
        <v>1.11E-4</v>
      </c>
      <c r="AB109" s="8">
        <v>9.3100000000000013E-5</v>
      </c>
      <c r="AC109" s="8">
        <v>9.1799999999999995E-5</v>
      </c>
      <c r="AD109" s="8">
        <v>8.0199999999999998E-5</v>
      </c>
      <c r="AE109" s="8">
        <v>1.4899999999999999E-4</v>
      </c>
      <c r="AF109" s="8">
        <v>7.5199999999999998E-5</v>
      </c>
      <c r="AG109" s="8">
        <v>4.7899999999999999E-5</v>
      </c>
    </row>
    <row r="110" spans="1:33" s="8" customFormat="1" x14ac:dyDescent="0.2">
      <c r="A110" s="8" t="s">
        <v>49</v>
      </c>
      <c r="B110" s="8">
        <v>1487.54</v>
      </c>
      <c r="C110" s="8">
        <v>85</v>
      </c>
      <c r="D110" s="8">
        <v>141.61000000000001</v>
      </c>
      <c r="E110" s="8">
        <v>2.09</v>
      </c>
      <c r="F110" s="8">
        <v>9.31</v>
      </c>
      <c r="G110" s="8">
        <v>10</v>
      </c>
      <c r="H110" s="8">
        <v>2.54</v>
      </c>
      <c r="I110" s="8">
        <f>(F110*2.88)*(81/140)</f>
        <v>15.513120000000001</v>
      </c>
      <c r="J110" s="8">
        <v>6.4300000000000002E-4</v>
      </c>
      <c r="K110" s="8">
        <v>4.5300000000000001E-4</v>
      </c>
      <c r="L110" s="8">
        <v>4.0400000000000001E-4</v>
      </c>
      <c r="M110" s="8">
        <v>3.6600000000000001E-4</v>
      </c>
      <c r="N110" s="8">
        <v>3.1700000000000001E-4</v>
      </c>
      <c r="O110" s="8">
        <v>3.0800000000000001E-4</v>
      </c>
      <c r="P110" s="8">
        <v>2.7300000000000002E-4</v>
      </c>
      <c r="Q110" s="8">
        <v>2.5300000000000002E-4</v>
      </c>
      <c r="R110" s="8">
        <v>2.3900000000000001E-4</v>
      </c>
      <c r="S110" s="8">
        <v>2.1100000000000001E-4</v>
      </c>
      <c r="T110" s="8">
        <v>1.94E-4</v>
      </c>
      <c r="U110" s="8">
        <v>1.9899999999999999E-4</v>
      </c>
      <c r="V110" s="8">
        <v>1.8799999999999999E-4</v>
      </c>
      <c r="W110" s="8">
        <v>1.9100000000000001E-4</v>
      </c>
      <c r="X110" s="8">
        <v>1.6699999999999999E-4</v>
      </c>
      <c r="Y110" s="8">
        <v>1.76E-4</v>
      </c>
      <c r="Z110" s="8">
        <v>1.76E-4</v>
      </c>
      <c r="AA110" s="8">
        <v>1.54E-4</v>
      </c>
      <c r="AB110" s="8">
        <v>1.2899999999999999E-4</v>
      </c>
      <c r="AC110" s="8">
        <v>1.1E-4</v>
      </c>
      <c r="AD110" s="8">
        <v>1.5200000000000001E-4</v>
      </c>
      <c r="AE110" s="8">
        <v>8.9300000000000002E-5</v>
      </c>
      <c r="AF110" s="8">
        <v>8.4900000000000004E-5</v>
      </c>
      <c r="AG110" s="8">
        <v>9.0400000000000002E-5</v>
      </c>
    </row>
    <row r="111" spans="1:33" s="8" customFormat="1" x14ac:dyDescent="0.2">
      <c r="A111" s="8" t="s">
        <v>48</v>
      </c>
      <c r="B111" s="8">
        <v>1487.6599999999999</v>
      </c>
      <c r="C111" s="8">
        <v>105</v>
      </c>
      <c r="D111" s="8">
        <v>163.36000000000001</v>
      </c>
      <c r="E111" s="8">
        <v>0.64</v>
      </c>
      <c r="F111" s="8">
        <v>10.83</v>
      </c>
      <c r="G111" s="8">
        <v>17</v>
      </c>
      <c r="H111" s="8">
        <v>2.4300000000000002</v>
      </c>
      <c r="I111" s="8">
        <f>(F111*2.48)*(81/140)</f>
        <v>15.539502857142859</v>
      </c>
      <c r="J111" s="8">
        <v>7.0200000000000004E-4</v>
      </c>
      <c r="K111" s="8">
        <v>4.7700000000000005E-4</v>
      </c>
      <c r="L111" s="8">
        <v>4.3300000000000001E-4</v>
      </c>
      <c r="M111" s="8">
        <v>3.88E-4</v>
      </c>
      <c r="N111" s="8">
        <v>3.5300000000000002E-4</v>
      </c>
      <c r="O111" s="8">
        <v>3.2699999999999998E-4</v>
      </c>
      <c r="P111" s="8">
        <v>3.0800000000000001E-4</v>
      </c>
      <c r="Q111" s="8">
        <v>2.9399999999999999E-4</v>
      </c>
      <c r="R111" s="8">
        <v>2.6699999999999998E-4</v>
      </c>
      <c r="S111" s="8">
        <v>2.4800000000000001E-4</v>
      </c>
      <c r="T111" s="8">
        <v>2.3699999999999999E-4</v>
      </c>
      <c r="U111" s="8">
        <v>2.1000000000000001E-4</v>
      </c>
      <c r="V111" s="8">
        <v>2.04E-4</v>
      </c>
      <c r="W111" s="8">
        <v>2.2600000000000002E-4</v>
      </c>
      <c r="X111" s="8">
        <v>1.9000000000000001E-4</v>
      </c>
      <c r="Y111" s="8">
        <v>1.75E-4</v>
      </c>
      <c r="Z111" s="8">
        <v>1.7700000000000002E-4</v>
      </c>
      <c r="AA111" s="8">
        <v>1.6299999999999998E-4</v>
      </c>
      <c r="AB111" s="8">
        <v>1.5200000000000001E-4</v>
      </c>
      <c r="AC111" s="8">
        <v>1.65E-4</v>
      </c>
      <c r="AD111" s="8">
        <v>1.2300000000000001E-4</v>
      </c>
      <c r="AE111" s="8">
        <v>1.6799999999999999E-4</v>
      </c>
      <c r="AF111" s="8">
        <v>1.6200000000000001E-4</v>
      </c>
      <c r="AG111" s="8">
        <v>1.6899999999999999E-4</v>
      </c>
    </row>
    <row r="112" spans="1:33" s="8" customFormat="1" x14ac:dyDescent="0.2">
      <c r="A112" s="8" t="s">
        <v>47</v>
      </c>
      <c r="B112" s="8">
        <v>1487.6599999999999</v>
      </c>
      <c r="C112" s="8">
        <v>125</v>
      </c>
      <c r="D112" s="8">
        <v>151.62</v>
      </c>
      <c r="E112" s="8">
        <v>6.17</v>
      </c>
      <c r="F112" s="8">
        <v>7.7</v>
      </c>
      <c r="G112" s="8">
        <v>11</v>
      </c>
      <c r="H112" s="8">
        <v>3.51</v>
      </c>
      <c r="I112" s="8">
        <f>(F112*2.54)*(81/140)</f>
        <v>11.315700000000001</v>
      </c>
      <c r="J112" s="8">
        <v>6.2299999999999996E-4</v>
      </c>
      <c r="K112" s="8">
        <v>4.0999999999999999E-4</v>
      </c>
      <c r="L112" s="8">
        <v>3.6699999999999998E-4</v>
      </c>
      <c r="M112" s="8">
        <v>3.3500000000000001E-4</v>
      </c>
      <c r="N112" s="8">
        <v>2.9700000000000001E-4</v>
      </c>
      <c r="O112" s="8">
        <v>3.0600000000000001E-4</v>
      </c>
      <c r="P112" s="8">
        <v>2.63E-4</v>
      </c>
      <c r="Q112" s="8">
        <v>2.43E-4</v>
      </c>
      <c r="R112" s="8">
        <v>2.2100000000000001E-4</v>
      </c>
      <c r="S112" s="8">
        <v>2.05E-4</v>
      </c>
      <c r="T112" s="8">
        <v>1.94E-4</v>
      </c>
      <c r="U112" s="8">
        <v>1.9600000000000002E-4</v>
      </c>
      <c r="V112" s="8">
        <v>1.75E-4</v>
      </c>
      <c r="W112" s="8">
        <v>1.4799999999999999E-4</v>
      </c>
      <c r="X112" s="8">
        <v>1.6299999999999998E-4</v>
      </c>
      <c r="Y112" s="8">
        <v>1.56E-4</v>
      </c>
      <c r="Z112" s="8">
        <v>1.5300000000000001E-4</v>
      </c>
      <c r="AA112" s="8">
        <v>1.35E-4</v>
      </c>
      <c r="AB112" s="8">
        <v>9.7399999999999996E-5</v>
      </c>
      <c r="AC112" s="8">
        <v>9.9999999999999991E-5</v>
      </c>
      <c r="AD112" s="8">
        <v>1.2800000000000002E-4</v>
      </c>
      <c r="AE112" s="8">
        <v>1.02E-4</v>
      </c>
      <c r="AF112" s="8">
        <v>1.45E-4</v>
      </c>
      <c r="AG112" s="8">
        <v>1.37E-4</v>
      </c>
    </row>
    <row r="113" spans="1:33" s="8" customFormat="1" x14ac:dyDescent="0.2">
      <c r="A113" s="8" t="s">
        <v>46</v>
      </c>
      <c r="B113" s="8">
        <v>1487.6599999999999</v>
      </c>
      <c r="C113" s="8">
        <v>145</v>
      </c>
      <c r="D113" s="8">
        <v>155.44999999999999</v>
      </c>
      <c r="E113" s="8">
        <v>7.9</v>
      </c>
      <c r="F113" s="8">
        <v>10.67</v>
      </c>
      <c r="G113" s="8">
        <v>13</v>
      </c>
      <c r="H113" s="8">
        <v>2.46</v>
      </c>
      <c r="I113" s="8">
        <f>(F113*2.54)*(81/140)</f>
        <v>15.680327142857145</v>
      </c>
      <c r="J113" s="8">
        <v>6.4199999999999999E-4</v>
      </c>
      <c r="K113" s="8">
        <v>4.35E-4</v>
      </c>
      <c r="L113" s="8">
        <v>3.9999999999999996E-4</v>
      </c>
      <c r="M113" s="8">
        <v>3.5300000000000002E-4</v>
      </c>
      <c r="N113" s="8">
        <v>3.28E-4</v>
      </c>
      <c r="O113" s="8">
        <v>2.8200000000000002E-4</v>
      </c>
      <c r="P113" s="8">
        <v>2.8299999999999999E-4</v>
      </c>
      <c r="Q113" s="8">
        <v>2.4600000000000002E-4</v>
      </c>
      <c r="R113" s="8">
        <v>2.3699999999999999E-4</v>
      </c>
      <c r="S113" s="8">
        <v>2.05E-4</v>
      </c>
      <c r="T113" s="8">
        <v>2.04E-4</v>
      </c>
      <c r="U113" s="8">
        <v>1.9699999999999999E-4</v>
      </c>
      <c r="V113" s="8">
        <v>1.8699999999999999E-4</v>
      </c>
      <c r="W113" s="8">
        <v>1.9100000000000001E-4</v>
      </c>
      <c r="X113" s="8">
        <v>1.47E-4</v>
      </c>
      <c r="Y113" s="8">
        <v>1.83E-4</v>
      </c>
      <c r="Z113" s="8">
        <v>1.6299999999999998E-4</v>
      </c>
      <c r="AA113" s="8">
        <v>1.3899999999999999E-4</v>
      </c>
      <c r="AB113" s="8">
        <v>1.1999999999999999E-4</v>
      </c>
      <c r="AC113" s="8">
        <v>1.66E-4</v>
      </c>
      <c r="AD113" s="8">
        <v>1.6699999999999999E-4</v>
      </c>
      <c r="AE113" s="8">
        <v>1.2999999999999999E-4</v>
      </c>
      <c r="AF113" s="8">
        <v>1.9799999999999999E-4</v>
      </c>
      <c r="AG113" s="8">
        <v>1.84E-4</v>
      </c>
    </row>
    <row r="114" spans="1:33" s="8" customFormat="1" x14ac:dyDescent="0.2">
      <c r="A114" s="8" t="s">
        <v>45</v>
      </c>
      <c r="B114" s="8">
        <v>1487.7799999999997</v>
      </c>
      <c r="C114" s="8">
        <v>5</v>
      </c>
      <c r="D114" s="8">
        <v>163.71</v>
      </c>
      <c r="E114" s="8">
        <v>5.39</v>
      </c>
      <c r="F114" s="8">
        <v>7.44</v>
      </c>
      <c r="G114" s="8">
        <v>13</v>
      </c>
      <c r="H114" s="8">
        <v>2.46</v>
      </c>
      <c r="I114" s="8">
        <f>(F114*2.51)*(81/140)</f>
        <v>10.804474285714285</v>
      </c>
      <c r="J114" s="8">
        <v>5.1699999999999999E-4</v>
      </c>
      <c r="K114" s="8">
        <v>3.5500000000000001E-4</v>
      </c>
      <c r="L114" s="8">
        <v>3.1399999999999999E-4</v>
      </c>
      <c r="M114" s="8">
        <v>2.8500000000000004E-4</v>
      </c>
      <c r="N114" s="8">
        <v>2.5300000000000002E-4</v>
      </c>
      <c r="O114" s="8">
        <v>2.1799999999999999E-4</v>
      </c>
      <c r="P114" s="8">
        <v>2.0699999999999999E-4</v>
      </c>
      <c r="Q114" s="8">
        <v>1.9600000000000002E-4</v>
      </c>
      <c r="R114" s="8">
        <v>1.6899999999999999E-4</v>
      </c>
      <c r="S114" s="8">
        <v>1.56E-4</v>
      </c>
      <c r="T114" s="8">
        <v>1.37E-4</v>
      </c>
      <c r="U114" s="8">
        <v>1.3199999999999998E-4</v>
      </c>
      <c r="V114" s="8">
        <v>1.36E-4</v>
      </c>
      <c r="W114" s="8">
        <v>1.2800000000000002E-4</v>
      </c>
      <c r="X114" s="8">
        <v>1.2800000000000002E-4</v>
      </c>
      <c r="Y114" s="8">
        <v>1.2200000000000001E-4</v>
      </c>
      <c r="Z114" s="8">
        <v>1.12E-4</v>
      </c>
      <c r="AA114" s="8">
        <v>1.11E-4</v>
      </c>
      <c r="AB114" s="8">
        <v>1.1899999999999999E-4</v>
      </c>
      <c r="AC114" s="8">
        <v>1.35E-4</v>
      </c>
      <c r="AD114" s="8">
        <v>1.05E-4</v>
      </c>
      <c r="AE114" s="8">
        <v>1.2700000000000002E-4</v>
      </c>
      <c r="AF114" s="8">
        <v>1.1300000000000001E-4</v>
      </c>
      <c r="AG114" s="8">
        <v>1.3899999999999999E-4</v>
      </c>
    </row>
    <row r="115" spans="1:33" s="8" customFormat="1" x14ac:dyDescent="0.2">
      <c r="A115" s="8" t="s">
        <v>44</v>
      </c>
      <c r="B115" s="8">
        <v>1487.8999999999996</v>
      </c>
      <c r="C115" s="8">
        <v>25</v>
      </c>
      <c r="D115" s="8">
        <v>155.78</v>
      </c>
      <c r="E115" s="8">
        <v>5.8</v>
      </c>
      <c r="F115" s="8">
        <v>7.58</v>
      </c>
      <c r="G115" s="8">
        <v>10</v>
      </c>
      <c r="H115" s="8">
        <v>2.54</v>
      </c>
      <c r="I115" s="8">
        <f>(F115*2.63)*(81/140)</f>
        <v>11.534052857142857</v>
      </c>
      <c r="J115" s="8">
        <v>5.0000000000000001E-4</v>
      </c>
      <c r="K115" s="8">
        <v>3.3599999999999998E-4</v>
      </c>
      <c r="L115" s="8">
        <v>2.92E-4</v>
      </c>
      <c r="M115" s="8">
        <v>2.4699999999999999E-4</v>
      </c>
      <c r="N115" s="8">
        <v>2.1599999999999999E-4</v>
      </c>
      <c r="O115" s="8">
        <v>1.92E-4</v>
      </c>
      <c r="P115" s="8">
        <v>1.74E-4</v>
      </c>
      <c r="Q115" s="8">
        <v>1.6100000000000001E-4</v>
      </c>
      <c r="R115" s="8">
        <v>1.4799999999999999E-4</v>
      </c>
      <c r="S115" s="8">
        <v>1.34E-4</v>
      </c>
      <c r="T115" s="8">
        <v>1.2899999999999999E-4</v>
      </c>
      <c r="U115" s="8">
        <v>1.12E-4</v>
      </c>
      <c r="V115" s="8">
        <v>1.16E-4</v>
      </c>
      <c r="W115" s="8">
        <v>1.17E-4</v>
      </c>
      <c r="X115" s="8">
        <v>1.16E-4</v>
      </c>
      <c r="Y115" s="8">
        <v>1.15E-4</v>
      </c>
      <c r="Z115" s="8">
        <v>1.12E-4</v>
      </c>
      <c r="AA115" s="8">
        <v>1.17E-4</v>
      </c>
      <c r="AB115" s="8">
        <v>1.07E-4</v>
      </c>
      <c r="AC115" s="8">
        <v>8.6099999999999992E-5</v>
      </c>
      <c r="AD115" s="8">
        <v>1.2300000000000001E-4</v>
      </c>
      <c r="AE115" s="8">
        <v>1.12E-4</v>
      </c>
      <c r="AF115" s="8">
        <v>1.06E-4</v>
      </c>
      <c r="AG115" s="8">
        <v>1.12E-4</v>
      </c>
    </row>
    <row r="116" spans="1:33" s="8" customFormat="1" x14ac:dyDescent="0.2">
      <c r="A116" s="8" t="s">
        <v>43</v>
      </c>
      <c r="B116" s="8">
        <v>1488.0199999999995</v>
      </c>
      <c r="C116" s="8">
        <v>45</v>
      </c>
      <c r="D116" s="8">
        <v>168.12</v>
      </c>
      <c r="E116" s="8">
        <v>8.14</v>
      </c>
      <c r="F116" s="8">
        <v>4.5</v>
      </c>
      <c r="G116" s="8">
        <v>18</v>
      </c>
      <c r="H116" s="8">
        <v>2.4300000000000002</v>
      </c>
      <c r="I116" s="8">
        <f>(F116*2.46)*(81/140)</f>
        <v>6.4047857142857154</v>
      </c>
      <c r="J116" s="8">
        <v>1.0300000000000001E-3</v>
      </c>
      <c r="K116" s="8">
        <v>7.6899999999999994E-4</v>
      </c>
      <c r="L116" s="8">
        <v>6.8599999999999998E-4</v>
      </c>
      <c r="M116" s="8">
        <v>6.4000000000000005E-4</v>
      </c>
      <c r="N116" s="8">
        <v>5.8599999999999993E-4</v>
      </c>
      <c r="O116" s="8">
        <v>5.3300000000000005E-4</v>
      </c>
      <c r="P116" s="8">
        <v>5.0500000000000002E-4</v>
      </c>
      <c r="Q116" s="8">
        <v>4.5300000000000001E-4</v>
      </c>
      <c r="R116" s="8">
        <v>4.2300000000000004E-4</v>
      </c>
      <c r="S116" s="8">
        <v>3.9300000000000001E-4</v>
      </c>
      <c r="T116" s="8">
        <v>3.68E-4</v>
      </c>
      <c r="U116" s="8">
        <v>3.5300000000000002E-4</v>
      </c>
      <c r="V116" s="8">
        <v>3.19E-4</v>
      </c>
      <c r="W116" s="8">
        <v>3.1E-4</v>
      </c>
      <c r="X116" s="8">
        <v>3.0499999999999999E-4</v>
      </c>
      <c r="Y116" s="8">
        <v>3.1199999999999999E-4</v>
      </c>
      <c r="Z116" s="8">
        <v>2.72E-4</v>
      </c>
      <c r="AA116" s="8">
        <v>2.2800000000000001E-4</v>
      </c>
      <c r="AB116" s="8">
        <v>1.93E-4</v>
      </c>
      <c r="AC116" s="8">
        <v>2.1000000000000001E-4</v>
      </c>
      <c r="AD116" s="8">
        <v>1.9100000000000001E-4</v>
      </c>
      <c r="AE116" s="8">
        <v>1.75E-4</v>
      </c>
      <c r="AF116" s="8">
        <v>1.64E-4</v>
      </c>
      <c r="AG116" s="8">
        <v>2.13E-4</v>
      </c>
    </row>
    <row r="117" spans="1:33" s="8" customFormat="1" x14ac:dyDescent="0.2">
      <c r="A117" s="8" t="s">
        <v>42</v>
      </c>
      <c r="B117" s="8">
        <v>1488.2499999999995</v>
      </c>
      <c r="C117" s="8">
        <v>65</v>
      </c>
      <c r="D117" s="8">
        <v>162.29</v>
      </c>
      <c r="E117" s="8">
        <v>-10.94</v>
      </c>
      <c r="F117" s="8">
        <v>5.55</v>
      </c>
      <c r="G117" s="8">
        <v>11</v>
      </c>
      <c r="H117" s="8">
        <v>2.5099999999999998</v>
      </c>
      <c r="I117" s="8">
        <f>(F117*2.51)*(81/140)</f>
        <v>8.0597892857142863</v>
      </c>
      <c r="J117" s="8">
        <v>8.5300000000000003E-4</v>
      </c>
      <c r="K117" s="8">
        <v>5.7700000000000004E-4</v>
      </c>
      <c r="L117" s="8">
        <v>4.8999999999999998E-4</v>
      </c>
      <c r="M117" s="8">
        <v>4.5800000000000002E-4</v>
      </c>
      <c r="N117" s="8">
        <v>3.9899999999999999E-4</v>
      </c>
      <c r="O117" s="8">
        <v>3.8400000000000001E-4</v>
      </c>
      <c r="P117" s="8">
        <v>3.5800000000000003E-4</v>
      </c>
      <c r="Q117" s="8">
        <v>3.3500000000000001E-4</v>
      </c>
      <c r="R117" s="8">
        <v>3.0899999999999998E-4</v>
      </c>
      <c r="S117" s="8">
        <v>3.0699999999999998E-4</v>
      </c>
      <c r="T117" s="8">
        <v>2.7900000000000001E-4</v>
      </c>
      <c r="U117" s="8">
        <v>2.5100000000000003E-4</v>
      </c>
      <c r="V117" s="8">
        <v>2.1899999999999998E-4</v>
      </c>
      <c r="W117" s="8">
        <v>2.4800000000000001E-4</v>
      </c>
      <c r="X117" s="8">
        <v>2.43E-4</v>
      </c>
      <c r="Y117" s="8">
        <v>2.14E-4</v>
      </c>
      <c r="Z117" s="8">
        <v>2.2000000000000001E-4</v>
      </c>
      <c r="AA117" s="8">
        <v>1.8699999999999999E-4</v>
      </c>
      <c r="AB117" s="8">
        <v>1.8199999999999998E-4</v>
      </c>
      <c r="AC117" s="8">
        <v>2.6899999999999998E-4</v>
      </c>
      <c r="AD117" s="8">
        <v>1.08E-4</v>
      </c>
      <c r="AE117" s="8">
        <v>1.36E-4</v>
      </c>
      <c r="AF117" s="8">
        <v>1.2200000000000001E-4</v>
      </c>
      <c r="AG117" s="8">
        <v>1.8599999999999999E-4</v>
      </c>
    </row>
    <row r="118" spans="1:33" s="8" customFormat="1" x14ac:dyDescent="0.2">
      <c r="A118" s="8" t="s">
        <v>41</v>
      </c>
      <c r="B118" s="8">
        <v>1488.3699999999994</v>
      </c>
      <c r="C118" s="8">
        <v>85</v>
      </c>
      <c r="D118" s="8">
        <v>169.98</v>
      </c>
      <c r="E118" s="8">
        <v>-10.56</v>
      </c>
      <c r="F118" s="8">
        <v>4.97</v>
      </c>
      <c r="G118" s="8">
        <v>17</v>
      </c>
      <c r="H118" s="8">
        <v>2.4300000000000002</v>
      </c>
      <c r="I118" s="8">
        <f>(F118*2.71)*(81/140)</f>
        <v>7.792605</v>
      </c>
      <c r="J118" s="8">
        <v>7.6899999999999994E-4</v>
      </c>
      <c r="K118" s="8">
        <v>5.1399999999999992E-4</v>
      </c>
      <c r="L118" s="8">
        <v>4.4000000000000002E-4</v>
      </c>
      <c r="M118" s="8">
        <v>3.97E-4</v>
      </c>
      <c r="N118" s="8">
        <v>3.5199999999999999E-4</v>
      </c>
      <c r="O118" s="8">
        <v>3.2699999999999998E-4</v>
      </c>
      <c r="P118" s="8">
        <v>2.9599999999999998E-4</v>
      </c>
      <c r="Q118" s="8">
        <v>2.7700000000000001E-4</v>
      </c>
      <c r="R118" s="8">
        <v>2.7099999999999997E-4</v>
      </c>
      <c r="S118" s="8">
        <v>2.4499999999999999E-4</v>
      </c>
      <c r="T118" s="8">
        <v>2.3900000000000001E-4</v>
      </c>
      <c r="U118" s="8">
        <v>2.2100000000000001E-4</v>
      </c>
      <c r="V118" s="8">
        <v>1.9500000000000002E-4</v>
      </c>
      <c r="W118" s="8">
        <v>1.9799999999999999E-4</v>
      </c>
      <c r="X118" s="8">
        <v>1.7700000000000002E-4</v>
      </c>
      <c r="Y118" s="8">
        <v>1.6999999999999999E-4</v>
      </c>
      <c r="Z118" s="8">
        <v>1.3899999999999999E-4</v>
      </c>
      <c r="AA118" s="8">
        <v>1.5200000000000001E-4</v>
      </c>
      <c r="AB118" s="8">
        <v>1.1999999999999999E-4</v>
      </c>
      <c r="AC118" s="8">
        <v>1.1999999999999999E-4</v>
      </c>
      <c r="AD118" s="8">
        <v>1.1899999999999999E-4</v>
      </c>
      <c r="AE118" s="8">
        <v>1.2700000000000002E-4</v>
      </c>
      <c r="AF118" s="8">
        <v>1.2999999999999999E-4</v>
      </c>
      <c r="AG118" s="8">
        <v>9.7399999999999996E-5</v>
      </c>
    </row>
    <row r="119" spans="1:33" s="8" customFormat="1" x14ac:dyDescent="0.2">
      <c r="A119" s="8" t="s">
        <v>40</v>
      </c>
      <c r="B119" s="8">
        <v>1488.4899999999993</v>
      </c>
      <c r="C119" s="8">
        <v>105</v>
      </c>
      <c r="D119" s="8">
        <v>170.33</v>
      </c>
      <c r="E119" s="8">
        <v>-1.08</v>
      </c>
      <c r="F119" s="8">
        <v>7.53</v>
      </c>
      <c r="G119" s="8">
        <v>18</v>
      </c>
      <c r="H119" s="8">
        <v>2.4300000000000002</v>
      </c>
      <c r="I119" s="8">
        <f>(F119*2.43)*(81/140)</f>
        <v>10.586642142857144</v>
      </c>
      <c r="J119" s="8">
        <v>1.2999999999999999E-3</v>
      </c>
      <c r="K119" s="8">
        <v>9.4700000000000003E-4</v>
      </c>
      <c r="L119" s="8">
        <v>8.7500000000000002E-4</v>
      </c>
      <c r="M119" s="8">
        <v>8.1800000000000004E-4</v>
      </c>
      <c r="N119" s="8">
        <v>7.3399999999999995E-4</v>
      </c>
      <c r="O119" s="8">
        <v>6.7500000000000004E-4</v>
      </c>
      <c r="P119" s="8">
        <v>6.38E-4</v>
      </c>
      <c r="Q119" s="8">
        <v>5.6800000000000004E-4</v>
      </c>
      <c r="R119" s="8">
        <v>5.8299999999999997E-4</v>
      </c>
      <c r="S119" s="8">
        <v>5.0600000000000005E-4</v>
      </c>
      <c r="T119" s="8">
        <v>4.8400000000000006E-4</v>
      </c>
      <c r="U119" s="8">
        <v>4.1199999999999999E-4</v>
      </c>
      <c r="V119" s="8">
        <v>4.44E-4</v>
      </c>
      <c r="W119" s="8">
        <v>4.0900000000000002E-4</v>
      </c>
      <c r="X119" s="8">
        <v>3.8099999999999999E-4</v>
      </c>
      <c r="Y119" s="8">
        <v>3.9999999999999996E-4</v>
      </c>
      <c r="Z119" s="8">
        <v>3.2599999999999996E-4</v>
      </c>
      <c r="AA119" s="8">
        <v>3.5500000000000001E-4</v>
      </c>
      <c r="AB119" s="8">
        <v>3.0800000000000001E-4</v>
      </c>
      <c r="AC119" s="8">
        <v>2.23E-4</v>
      </c>
      <c r="AD119" s="8">
        <v>2.6699999999999998E-4</v>
      </c>
      <c r="AE119" s="8">
        <v>2.3000000000000001E-4</v>
      </c>
      <c r="AF119" s="8">
        <v>2.99E-4</v>
      </c>
      <c r="AG119" s="8">
        <v>1.6000000000000001E-4</v>
      </c>
    </row>
    <row r="120" spans="1:33" s="8" customFormat="1" x14ac:dyDescent="0.2">
      <c r="A120" s="8" t="s">
        <v>39</v>
      </c>
      <c r="B120" s="8">
        <v>1488.6099999999992</v>
      </c>
      <c r="C120" s="8">
        <v>125</v>
      </c>
      <c r="D120" s="8">
        <v>174.03</v>
      </c>
      <c r="E120" s="8">
        <v>1.69</v>
      </c>
      <c r="F120" s="8">
        <v>14.55</v>
      </c>
      <c r="G120" s="8">
        <v>16</v>
      </c>
      <c r="H120" s="8">
        <v>2.4300000000000002</v>
      </c>
      <c r="I120" s="8">
        <f>(F120*2.51)*(81/140)</f>
        <v>21.129717857142857</v>
      </c>
      <c r="J120" s="8">
        <v>1.34E-3</v>
      </c>
      <c r="K120" s="8">
        <v>9.9799999999999997E-4</v>
      </c>
      <c r="L120" s="8">
        <v>8.3799999999999999E-4</v>
      </c>
      <c r="M120" s="8">
        <v>7.6599999999999997E-4</v>
      </c>
      <c r="N120" s="8">
        <v>7.1000000000000002E-4</v>
      </c>
      <c r="O120" s="8">
        <v>6.4199999999999999E-4</v>
      </c>
      <c r="P120" s="8">
        <v>5.9400000000000002E-4</v>
      </c>
      <c r="Q120" s="8">
        <v>5.6800000000000004E-4</v>
      </c>
      <c r="R120" s="8">
        <v>4.8800000000000004E-4</v>
      </c>
      <c r="S120" s="8">
        <v>4.66E-4</v>
      </c>
      <c r="T120" s="8">
        <v>4.5300000000000001E-4</v>
      </c>
      <c r="U120" s="8">
        <v>4.3199999999999998E-4</v>
      </c>
      <c r="V120" s="8">
        <v>3.9200000000000004E-4</v>
      </c>
      <c r="W120" s="8">
        <v>3.3E-4</v>
      </c>
      <c r="X120" s="8">
        <v>3.7300000000000001E-4</v>
      </c>
      <c r="Y120" s="8">
        <v>3.9599999999999998E-4</v>
      </c>
      <c r="Z120" s="8">
        <v>3.21E-4</v>
      </c>
      <c r="AA120" s="8">
        <v>2.9700000000000001E-4</v>
      </c>
      <c r="AB120" s="8">
        <v>2.1899999999999998E-4</v>
      </c>
      <c r="AC120" s="8">
        <v>2.5799999999999998E-4</v>
      </c>
      <c r="AD120" s="8">
        <v>1.0899999999999999E-4</v>
      </c>
      <c r="AE120" s="8">
        <v>3.1800000000000003E-4</v>
      </c>
      <c r="AF120" s="8">
        <v>1.7100000000000001E-4</v>
      </c>
      <c r="AG120" s="8">
        <v>2.9399999999999999E-4</v>
      </c>
    </row>
    <row r="121" spans="1:33" s="8" customFormat="1" x14ac:dyDescent="0.2">
      <c r="A121" s="8" t="s">
        <v>38</v>
      </c>
      <c r="B121" s="8">
        <v>1488.7299999999991</v>
      </c>
      <c r="C121" s="8">
        <v>145</v>
      </c>
      <c r="D121" s="8">
        <v>154.94999999999999</v>
      </c>
      <c r="E121" s="8">
        <v>-13.04</v>
      </c>
      <c r="F121" s="8">
        <v>6.3</v>
      </c>
      <c r="G121" s="8">
        <v>14</v>
      </c>
      <c r="H121" s="8">
        <v>2.44</v>
      </c>
      <c r="I121" s="8">
        <f>(F121*2.48)*(81/140)</f>
        <v>9.0396000000000001</v>
      </c>
      <c r="J121" s="8">
        <v>7.9100000000000004E-4</v>
      </c>
      <c r="K121" s="8">
        <v>5.6099999999999998E-4</v>
      </c>
      <c r="L121" s="8">
        <v>4.9800000000000007E-4</v>
      </c>
      <c r="M121" s="8">
        <v>4.44E-4</v>
      </c>
      <c r="N121" s="8">
        <v>3.97E-4</v>
      </c>
      <c r="O121" s="8">
        <v>3.68E-4</v>
      </c>
      <c r="P121" s="8">
        <v>3.2499999999999999E-4</v>
      </c>
      <c r="Q121" s="8">
        <v>3.1199999999999999E-4</v>
      </c>
      <c r="R121" s="8">
        <v>2.9399999999999999E-4</v>
      </c>
      <c r="S121" s="8">
        <v>2.6800000000000001E-4</v>
      </c>
      <c r="T121" s="8">
        <v>2.6800000000000001E-4</v>
      </c>
      <c r="U121" s="8">
        <v>2.1699999999999999E-4</v>
      </c>
      <c r="V121" s="8">
        <v>2.1000000000000001E-4</v>
      </c>
      <c r="W121" s="8">
        <v>2.0100000000000001E-4</v>
      </c>
      <c r="X121" s="8">
        <v>1.8199999999999998E-4</v>
      </c>
      <c r="Y121" s="8">
        <v>1.5800000000000002E-4</v>
      </c>
      <c r="Z121" s="8">
        <v>1.36E-4</v>
      </c>
      <c r="AA121" s="8">
        <v>1.45E-4</v>
      </c>
      <c r="AB121" s="8">
        <v>1.6999999999999999E-4</v>
      </c>
      <c r="AC121" s="8">
        <v>1.1999999999999999E-4</v>
      </c>
      <c r="AD121" s="8">
        <v>1.4899999999999999E-4</v>
      </c>
      <c r="AE121" s="8">
        <v>1.76E-4</v>
      </c>
      <c r="AF121" s="8">
        <v>1.5900000000000002E-4</v>
      </c>
      <c r="AG121" s="8">
        <v>1.11E-4</v>
      </c>
    </row>
    <row r="122" spans="1:33" s="8" customFormat="1" x14ac:dyDescent="0.2">
      <c r="A122" s="8" t="s">
        <v>37</v>
      </c>
      <c r="B122" s="8">
        <v>1488.849999999999</v>
      </c>
      <c r="C122" s="8">
        <v>5</v>
      </c>
      <c r="D122" s="8">
        <v>165.88</v>
      </c>
      <c r="E122" s="8">
        <v>-13.84</v>
      </c>
      <c r="F122" s="8">
        <v>9.2100000000000009</v>
      </c>
      <c r="G122" s="8">
        <v>17</v>
      </c>
      <c r="H122" s="8">
        <v>2.4300000000000002</v>
      </c>
      <c r="I122" s="8">
        <f>(F122*2.54)*(81/140)</f>
        <v>13.534752857142861</v>
      </c>
      <c r="J122" s="8">
        <v>5.22E-4</v>
      </c>
      <c r="K122" s="8">
        <v>3.5800000000000003E-4</v>
      </c>
      <c r="L122" s="8">
        <v>2.9499999999999996E-4</v>
      </c>
      <c r="M122" s="8">
        <v>2.6800000000000001E-4</v>
      </c>
      <c r="N122" s="8">
        <v>2.4400000000000002E-4</v>
      </c>
      <c r="O122" s="8">
        <v>2.13E-4</v>
      </c>
      <c r="P122" s="8">
        <v>1.7800000000000002E-4</v>
      </c>
      <c r="Q122" s="8">
        <v>1.75E-4</v>
      </c>
      <c r="R122" s="8">
        <v>1.5099999999999998E-4</v>
      </c>
      <c r="S122" s="8">
        <v>1.4899999999999999E-4</v>
      </c>
      <c r="T122" s="8">
        <v>1.4899999999999999E-4</v>
      </c>
      <c r="U122" s="8">
        <v>1.2999999999999999E-4</v>
      </c>
      <c r="V122" s="8">
        <v>1.2400000000000001E-4</v>
      </c>
      <c r="W122" s="8">
        <v>1.2800000000000002E-4</v>
      </c>
      <c r="X122" s="8">
        <v>1.0899999999999999E-4</v>
      </c>
      <c r="Y122" s="8">
        <v>1.1E-4</v>
      </c>
      <c r="Z122" s="8">
        <v>8.7399999999999997E-5</v>
      </c>
      <c r="AA122" s="8">
        <v>8.5099999999999995E-5</v>
      </c>
      <c r="AB122" s="8">
        <v>6.2000000000000003E-5</v>
      </c>
      <c r="AC122" s="8">
        <v>6.5199999999999999E-5</v>
      </c>
      <c r="AD122" s="8">
        <v>8.379999999999999E-5</v>
      </c>
      <c r="AE122" s="8">
        <v>5.7000000000000003E-5</v>
      </c>
      <c r="AF122" s="8">
        <v>7.5100000000000009E-5</v>
      </c>
      <c r="AG122" s="8">
        <v>8.7800000000000006E-5</v>
      </c>
    </row>
    <row r="123" spans="1:33" s="8" customFormat="1" x14ac:dyDescent="0.2">
      <c r="A123" s="8" t="s">
        <v>36</v>
      </c>
      <c r="B123" s="8">
        <v>1488.9699999999989</v>
      </c>
      <c r="C123" s="8">
        <v>25</v>
      </c>
      <c r="D123" s="8">
        <v>163.11000000000001</v>
      </c>
      <c r="E123" s="8">
        <v>-2.78</v>
      </c>
      <c r="F123" s="8">
        <v>7.81</v>
      </c>
      <c r="G123" s="8">
        <v>13</v>
      </c>
      <c r="H123" s="8">
        <v>2.46</v>
      </c>
      <c r="I123" s="8">
        <f>(F123*2.63)*(81/140)</f>
        <v>11.884030714285714</v>
      </c>
      <c r="J123" s="8">
        <v>7.4799999999999997E-4</v>
      </c>
      <c r="K123" s="8">
        <v>4.75E-4</v>
      </c>
      <c r="L123" s="8">
        <v>4.1399999999999998E-4</v>
      </c>
      <c r="M123" s="8">
        <v>3.8200000000000002E-4</v>
      </c>
      <c r="N123" s="8">
        <v>3.5199999999999999E-4</v>
      </c>
      <c r="O123" s="8">
        <v>3.1300000000000002E-4</v>
      </c>
      <c r="P123" s="8">
        <v>2.8800000000000001E-4</v>
      </c>
      <c r="Q123" s="8">
        <v>2.7300000000000002E-4</v>
      </c>
      <c r="R123" s="8">
        <v>2.4900000000000004E-4</v>
      </c>
      <c r="S123" s="8">
        <v>2.4400000000000002E-4</v>
      </c>
      <c r="T123" s="8">
        <v>2.2700000000000002E-4</v>
      </c>
      <c r="U123" s="8">
        <v>1.9699999999999999E-4</v>
      </c>
      <c r="V123" s="8">
        <v>1.9100000000000001E-4</v>
      </c>
      <c r="W123" s="8">
        <v>2.0100000000000001E-4</v>
      </c>
      <c r="X123" s="8">
        <v>1.6699999999999999E-4</v>
      </c>
      <c r="Y123" s="8">
        <v>1.74E-4</v>
      </c>
      <c r="Z123" s="8">
        <v>1.7999999999999998E-4</v>
      </c>
      <c r="AA123" s="8">
        <v>1.4100000000000001E-4</v>
      </c>
      <c r="AB123" s="8">
        <v>1.08E-4</v>
      </c>
      <c r="AC123" s="8">
        <v>1.06E-4</v>
      </c>
      <c r="AD123" s="8">
        <v>9.1100000000000005E-5</v>
      </c>
      <c r="AE123" s="8">
        <v>9.6399999999999999E-5</v>
      </c>
      <c r="AF123" s="8">
        <v>6.7999999999999999E-5</v>
      </c>
      <c r="AG123" s="8">
        <v>1.25E-4</v>
      </c>
    </row>
    <row r="124" spans="1:33" s="8" customFormat="1" x14ac:dyDescent="0.2">
      <c r="A124" s="8" t="s">
        <v>35</v>
      </c>
      <c r="B124" s="8">
        <v>1489.0899999999988</v>
      </c>
      <c r="C124" s="8">
        <v>45</v>
      </c>
      <c r="D124" s="8">
        <v>165.45</v>
      </c>
      <c r="E124" s="8">
        <v>-12.42</v>
      </c>
      <c r="F124" s="8">
        <v>11.9</v>
      </c>
      <c r="G124" s="8">
        <v>14</v>
      </c>
      <c r="H124" s="8">
        <v>2.44</v>
      </c>
      <c r="I124" s="8">
        <f>(F124*2.63)*(81/140)</f>
        <v>18.107550000000003</v>
      </c>
      <c r="J124" s="8">
        <v>5.5800000000000001E-4</v>
      </c>
      <c r="K124" s="8">
        <v>3.57E-4</v>
      </c>
      <c r="L124" s="8">
        <v>3.1800000000000003E-4</v>
      </c>
      <c r="M124" s="8">
        <v>2.9999999999999997E-4</v>
      </c>
      <c r="N124" s="8">
        <v>2.7700000000000001E-4</v>
      </c>
      <c r="O124" s="8">
        <v>2.6899999999999998E-4</v>
      </c>
      <c r="P124" s="8">
        <v>2.4900000000000004E-4</v>
      </c>
      <c r="Q124" s="8">
        <v>2.3900000000000001E-4</v>
      </c>
      <c r="R124" s="8">
        <v>2.12E-4</v>
      </c>
      <c r="S124" s="8">
        <v>2.0599999999999999E-4</v>
      </c>
      <c r="T124" s="8">
        <v>1.9999999999999998E-4</v>
      </c>
      <c r="U124" s="8">
        <v>1.6699999999999999E-4</v>
      </c>
      <c r="V124" s="8">
        <v>1.6100000000000001E-4</v>
      </c>
      <c r="W124" s="8">
        <v>1.5900000000000002E-4</v>
      </c>
      <c r="X124" s="8">
        <v>1.37E-4</v>
      </c>
      <c r="Y124" s="8">
        <v>1.35E-4</v>
      </c>
      <c r="Z124" s="8">
        <v>1.26E-4</v>
      </c>
      <c r="AA124" s="8">
        <v>1.46E-4</v>
      </c>
      <c r="AB124" s="8">
        <v>1.2300000000000001E-4</v>
      </c>
      <c r="AC124" s="8">
        <v>1.0899999999999999E-4</v>
      </c>
      <c r="AD124" s="8">
        <v>1.0899999999999999E-4</v>
      </c>
      <c r="AE124" s="8">
        <v>1.1E-4</v>
      </c>
      <c r="AF124" s="8">
        <v>1.17E-4</v>
      </c>
      <c r="AG124" s="8">
        <v>4.5499999999999995E-5</v>
      </c>
    </row>
    <row r="125" spans="1:33" s="8" customFormat="1" x14ac:dyDescent="0.2">
      <c r="A125" s="8" t="s">
        <v>34</v>
      </c>
      <c r="B125" s="8">
        <v>1489.2099999999987</v>
      </c>
      <c r="C125" s="8">
        <v>65</v>
      </c>
      <c r="D125" s="8">
        <v>164.54</v>
      </c>
      <c r="E125" s="8">
        <v>-3.45</v>
      </c>
      <c r="F125" s="8">
        <v>6.5</v>
      </c>
      <c r="G125" s="8">
        <v>13</v>
      </c>
      <c r="H125" s="8">
        <v>2.46</v>
      </c>
      <c r="I125" s="8">
        <f>(F125*2.63)*(81/140)</f>
        <v>9.8906785714285714</v>
      </c>
      <c r="J125" s="8">
        <v>5.4699999999999996E-4</v>
      </c>
      <c r="K125" s="8">
        <v>3.97E-4</v>
      </c>
      <c r="L125" s="8">
        <v>3.4900000000000003E-4</v>
      </c>
      <c r="M125" s="8">
        <v>3.1199999999999999E-4</v>
      </c>
      <c r="N125" s="8">
        <v>2.7900000000000001E-4</v>
      </c>
      <c r="O125" s="8">
        <v>2.63E-4</v>
      </c>
      <c r="P125" s="8">
        <v>2.3699999999999999E-4</v>
      </c>
      <c r="Q125" s="8">
        <v>2.3000000000000001E-4</v>
      </c>
      <c r="R125" s="8">
        <v>2.05E-4</v>
      </c>
      <c r="S125" s="8">
        <v>1.9600000000000002E-4</v>
      </c>
      <c r="T125" s="8">
        <v>1.7999999999999998E-4</v>
      </c>
      <c r="U125" s="8">
        <v>1.73E-4</v>
      </c>
      <c r="V125" s="8">
        <v>1.6200000000000001E-4</v>
      </c>
      <c r="W125" s="8">
        <v>1.5800000000000002E-4</v>
      </c>
      <c r="X125" s="8">
        <v>1.47E-4</v>
      </c>
      <c r="Y125" s="8">
        <v>1.4000000000000001E-4</v>
      </c>
      <c r="Z125" s="8">
        <v>1.3899999999999999E-4</v>
      </c>
      <c r="AA125" s="8">
        <v>1.3300000000000001E-4</v>
      </c>
      <c r="AB125" s="8">
        <v>1.25E-4</v>
      </c>
      <c r="AC125" s="8">
        <v>1.03E-4</v>
      </c>
      <c r="AD125" s="8">
        <v>1.2100000000000001E-4</v>
      </c>
      <c r="AE125" s="8">
        <v>6.5900000000000003E-5</v>
      </c>
      <c r="AF125" s="8">
        <v>1.06E-4</v>
      </c>
      <c r="AG125" s="8">
        <v>8.7600000000000002E-5</v>
      </c>
    </row>
    <row r="126" spans="1:33" s="8" customFormat="1" x14ac:dyDescent="0.2">
      <c r="A126" s="8" t="s">
        <v>33</v>
      </c>
      <c r="B126" s="8">
        <v>1489.3299999999986</v>
      </c>
      <c r="C126" s="8">
        <v>85</v>
      </c>
      <c r="D126" s="8">
        <v>165.7</v>
      </c>
      <c r="E126" s="8">
        <v>-12.33</v>
      </c>
      <c r="F126" s="8">
        <v>8.82</v>
      </c>
      <c r="G126" s="8">
        <v>16</v>
      </c>
      <c r="H126" s="8">
        <v>2.4300000000000002</v>
      </c>
      <c r="I126" s="8">
        <f>(F126*2.88)*(81/140)</f>
        <v>14.69664</v>
      </c>
      <c r="J126" s="8">
        <v>5.9599999999999996E-4</v>
      </c>
      <c r="K126" s="8">
        <v>3.9799999999999997E-4</v>
      </c>
      <c r="L126" s="8">
        <v>3.4499999999999998E-4</v>
      </c>
      <c r="M126" s="8">
        <v>3.1700000000000001E-4</v>
      </c>
      <c r="N126" s="8">
        <v>2.8500000000000004E-4</v>
      </c>
      <c r="O126" s="8">
        <v>2.63E-4</v>
      </c>
      <c r="P126" s="8">
        <v>2.4699999999999999E-4</v>
      </c>
      <c r="Q126" s="8">
        <v>2.2600000000000002E-4</v>
      </c>
      <c r="R126" s="8">
        <v>2.1599999999999999E-4</v>
      </c>
      <c r="S126" s="8">
        <v>1.9000000000000001E-4</v>
      </c>
      <c r="T126" s="8">
        <v>1.74E-4</v>
      </c>
      <c r="U126" s="8">
        <v>1.7900000000000001E-4</v>
      </c>
      <c r="V126" s="8">
        <v>1.6299999999999998E-4</v>
      </c>
      <c r="W126" s="8">
        <v>1.6000000000000001E-4</v>
      </c>
      <c r="X126" s="8">
        <v>1.4999999999999999E-4</v>
      </c>
      <c r="Y126" s="8">
        <v>1.3899999999999999E-4</v>
      </c>
      <c r="Z126" s="8">
        <v>1.26E-4</v>
      </c>
      <c r="AA126" s="8">
        <v>1.2800000000000002E-4</v>
      </c>
      <c r="AB126" s="8">
        <v>9.9999999999999991E-5</v>
      </c>
      <c r="AC126" s="8">
        <v>1.0899999999999999E-4</v>
      </c>
      <c r="AD126" s="8">
        <v>8.42E-5</v>
      </c>
      <c r="AE126" s="8">
        <v>9.3800000000000003E-5</v>
      </c>
      <c r="AF126" s="8">
        <v>1.47E-4</v>
      </c>
      <c r="AG126" s="8">
        <v>6.1799999999999998E-5</v>
      </c>
    </row>
    <row r="127" spans="1:33" s="8" customFormat="1" x14ac:dyDescent="0.2">
      <c r="A127" s="8" t="s">
        <v>32</v>
      </c>
      <c r="B127" s="8">
        <v>1489.4499999999985</v>
      </c>
      <c r="C127" s="8">
        <v>105</v>
      </c>
      <c r="D127" s="8">
        <v>156.56</v>
      </c>
      <c r="E127" s="8">
        <v>-9.35</v>
      </c>
      <c r="F127" s="8">
        <v>9.33</v>
      </c>
      <c r="G127" s="8">
        <v>14</v>
      </c>
      <c r="H127" s="8">
        <v>2.44</v>
      </c>
      <c r="I127" s="8">
        <f>(F127*2.71)*(81/140)</f>
        <v>14.628773571428571</v>
      </c>
      <c r="J127" s="8">
        <v>5.8100000000000003E-4</v>
      </c>
      <c r="K127" s="8">
        <v>3.9100000000000002E-4</v>
      </c>
      <c r="L127" s="8">
        <v>3.3999999999999997E-4</v>
      </c>
      <c r="M127" s="8">
        <v>3.1100000000000002E-4</v>
      </c>
      <c r="N127" s="8">
        <v>2.8900000000000003E-4</v>
      </c>
      <c r="O127" s="8">
        <v>2.7E-4</v>
      </c>
      <c r="P127" s="8">
        <v>2.4900000000000004E-4</v>
      </c>
      <c r="Q127" s="8">
        <v>2.3699999999999999E-4</v>
      </c>
      <c r="R127" s="8">
        <v>1.9600000000000002E-4</v>
      </c>
      <c r="S127" s="8">
        <v>1.8900000000000001E-4</v>
      </c>
      <c r="T127" s="8">
        <v>1.8900000000000001E-4</v>
      </c>
      <c r="U127" s="8">
        <v>1.73E-4</v>
      </c>
      <c r="V127" s="8">
        <v>1.4799999999999999E-4</v>
      </c>
      <c r="W127" s="8">
        <v>1.4899999999999999E-4</v>
      </c>
      <c r="X127" s="8">
        <v>1.4799999999999999E-4</v>
      </c>
      <c r="Y127" s="8">
        <v>1.11E-4</v>
      </c>
      <c r="Z127" s="8">
        <v>1.0899999999999999E-4</v>
      </c>
      <c r="AA127" s="8">
        <v>1.2999999999999999E-4</v>
      </c>
      <c r="AB127" s="8">
        <v>1.1400000000000001E-4</v>
      </c>
      <c r="AC127" s="8">
        <v>1.1300000000000001E-4</v>
      </c>
      <c r="AD127" s="8">
        <v>8.9999999999999992E-5</v>
      </c>
      <c r="AE127" s="8">
        <v>1.0400000000000001E-4</v>
      </c>
      <c r="AF127" s="8">
        <v>1.26E-4</v>
      </c>
      <c r="AG127" s="8">
        <v>4.5899999999999998E-5</v>
      </c>
    </row>
    <row r="128" spans="1:33" s="8" customFormat="1" x14ac:dyDescent="0.2">
      <c r="A128" s="8" t="s">
        <v>31</v>
      </c>
      <c r="B128" s="8">
        <v>1489.5699999999983</v>
      </c>
      <c r="C128" s="8">
        <v>125</v>
      </c>
      <c r="D128" s="8">
        <v>167.65</v>
      </c>
      <c r="E128" s="8">
        <v>1.08</v>
      </c>
      <c r="F128" s="8">
        <v>9.39</v>
      </c>
      <c r="G128" s="8">
        <v>15</v>
      </c>
      <c r="H128" s="8">
        <v>2.4300000000000002</v>
      </c>
      <c r="I128" s="8">
        <f>(F128*2.71)*(81/140)</f>
        <v>14.72284928571429</v>
      </c>
      <c r="J128" s="8">
        <v>5.1200000000000009E-4</v>
      </c>
      <c r="K128" s="8">
        <v>3.3999999999999997E-4</v>
      </c>
      <c r="L128" s="8">
        <v>2.92E-4</v>
      </c>
      <c r="M128" s="8">
        <v>2.72E-4</v>
      </c>
      <c r="N128" s="8">
        <v>2.4499999999999999E-4</v>
      </c>
      <c r="O128" s="8">
        <v>2.2900000000000001E-4</v>
      </c>
      <c r="P128" s="8">
        <v>2.12E-4</v>
      </c>
      <c r="Q128" s="8">
        <v>1.8900000000000001E-4</v>
      </c>
      <c r="R128" s="8">
        <v>1.8199999999999998E-4</v>
      </c>
      <c r="S128" s="8">
        <v>1.7200000000000001E-4</v>
      </c>
      <c r="T128" s="8">
        <v>1.5300000000000001E-4</v>
      </c>
      <c r="U128" s="8">
        <v>1.5200000000000001E-4</v>
      </c>
      <c r="V128" s="8">
        <v>1.4100000000000001E-4</v>
      </c>
      <c r="W128" s="8">
        <v>1.2300000000000001E-4</v>
      </c>
      <c r="X128" s="8">
        <v>1.3300000000000001E-4</v>
      </c>
      <c r="Y128" s="8">
        <v>1.3300000000000001E-4</v>
      </c>
      <c r="Z128" s="8">
        <v>9.9999999999999991E-5</v>
      </c>
      <c r="AA128" s="8">
        <v>1.1E-4</v>
      </c>
      <c r="AB128" s="8">
        <v>1.1999999999999999E-4</v>
      </c>
      <c r="AC128" s="8">
        <v>9.1799999999999995E-5</v>
      </c>
      <c r="AD128" s="8">
        <v>6.3899999999999995E-5</v>
      </c>
      <c r="AE128" s="8">
        <v>1.11E-4</v>
      </c>
      <c r="AF128" s="8">
        <v>4.5899999999999998E-5</v>
      </c>
      <c r="AG128" s="8">
        <v>6.8499999999999998E-5</v>
      </c>
    </row>
    <row r="129" spans="1:33" s="8" customFormat="1" x14ac:dyDescent="0.2">
      <c r="A129" s="8" t="s">
        <v>29</v>
      </c>
      <c r="B129" s="8">
        <v>1489.5699999999983</v>
      </c>
      <c r="C129" s="8">
        <v>145</v>
      </c>
      <c r="D129" s="8">
        <v>168.82</v>
      </c>
      <c r="E129" s="8">
        <v>-5.77</v>
      </c>
      <c r="F129" s="8">
        <v>8.26</v>
      </c>
      <c r="G129" s="8">
        <v>16</v>
      </c>
      <c r="H129" s="8">
        <v>2.4300000000000002</v>
      </c>
      <c r="I129" s="8">
        <f>(F129*2.54)*(81/140)</f>
        <v>12.138660000000002</v>
      </c>
      <c r="J129" s="8">
        <v>5.1099999999999995E-4</v>
      </c>
      <c r="K129" s="8">
        <v>3.2599999999999996E-4</v>
      </c>
      <c r="L129" s="8">
        <v>2.8600000000000001E-4</v>
      </c>
      <c r="M129" s="8">
        <v>2.5899999999999995E-4</v>
      </c>
      <c r="N129" s="8">
        <v>2.3599999999999999E-4</v>
      </c>
      <c r="O129" s="8">
        <v>2.2700000000000002E-4</v>
      </c>
      <c r="P129" s="8">
        <v>1.9000000000000001E-4</v>
      </c>
      <c r="Q129" s="8">
        <v>1.94E-4</v>
      </c>
      <c r="R129" s="8">
        <v>1.83E-4</v>
      </c>
      <c r="S129" s="8">
        <v>1.66E-4</v>
      </c>
      <c r="T129" s="8">
        <v>1.5300000000000001E-4</v>
      </c>
      <c r="U129" s="8">
        <v>1.4999999999999999E-4</v>
      </c>
      <c r="V129" s="8">
        <v>1.35E-4</v>
      </c>
      <c r="W129" s="8">
        <v>1.4100000000000001E-4</v>
      </c>
      <c r="X129" s="8">
        <v>1.2100000000000001E-4</v>
      </c>
      <c r="Y129" s="8">
        <v>1.2100000000000001E-4</v>
      </c>
      <c r="Z129" s="8">
        <v>9.8800000000000003E-5</v>
      </c>
      <c r="AA129" s="8">
        <v>8.9500000000000007E-5</v>
      </c>
      <c r="AB129" s="8">
        <v>8.0400000000000003E-5</v>
      </c>
      <c r="AC129" s="8">
        <v>9.4699999999999998E-5</v>
      </c>
      <c r="AD129" s="8">
        <v>9.9999999999999991E-5</v>
      </c>
      <c r="AE129" s="8">
        <v>5.7099999999999999E-5</v>
      </c>
      <c r="AF129" s="8">
        <v>8.6700000000000007E-5</v>
      </c>
      <c r="AG129" s="8">
        <v>9.6699999999999992E-5</v>
      </c>
    </row>
    <row r="130" spans="1:33" s="8" customFormat="1" x14ac:dyDescent="0.2">
      <c r="A130" s="8" t="s">
        <v>28</v>
      </c>
      <c r="B130" s="8">
        <v>1489.5699999999983</v>
      </c>
      <c r="C130" s="8">
        <v>5</v>
      </c>
      <c r="D130" s="8">
        <v>166.88</v>
      </c>
      <c r="E130" s="8">
        <v>9.2799999999999994</v>
      </c>
      <c r="F130" s="8">
        <v>11.47</v>
      </c>
      <c r="G130" s="8">
        <v>13</v>
      </c>
      <c r="H130" s="8">
        <v>2.46</v>
      </c>
      <c r="I130" s="8">
        <f>(F130*2.54)*(81/140)</f>
        <v>16.855984285714289</v>
      </c>
      <c r="J130" s="8">
        <v>5.8999999999999992E-4</v>
      </c>
      <c r="K130" s="8">
        <v>3.7099999999999996E-4</v>
      </c>
      <c r="L130" s="8">
        <v>3.2400000000000001E-4</v>
      </c>
      <c r="M130" s="8">
        <v>2.8500000000000004E-4</v>
      </c>
      <c r="N130" s="8">
        <v>2.6399999999999997E-4</v>
      </c>
      <c r="O130" s="8">
        <v>2.3599999999999999E-4</v>
      </c>
      <c r="P130" s="8">
        <v>2.03E-4</v>
      </c>
      <c r="Q130" s="8">
        <v>1.92E-4</v>
      </c>
      <c r="R130" s="8">
        <v>1.7999999999999998E-4</v>
      </c>
      <c r="S130" s="8">
        <v>1.85E-4</v>
      </c>
      <c r="T130" s="8">
        <v>1.6699999999999999E-4</v>
      </c>
      <c r="U130" s="8">
        <v>1.5099999999999998E-4</v>
      </c>
      <c r="V130" s="8">
        <v>1.47E-4</v>
      </c>
      <c r="W130" s="8">
        <v>1.44E-4</v>
      </c>
      <c r="X130" s="8">
        <v>1.36E-4</v>
      </c>
      <c r="Y130" s="8">
        <v>1.06E-4</v>
      </c>
      <c r="Z130" s="8">
        <v>1.18E-4</v>
      </c>
      <c r="AA130" s="8">
        <v>1.11E-4</v>
      </c>
      <c r="AB130" s="8">
        <v>1.11E-4</v>
      </c>
      <c r="AC130" s="8">
        <v>1.18E-4</v>
      </c>
      <c r="AD130" s="8">
        <v>1.18E-4</v>
      </c>
      <c r="AE130" s="8">
        <v>1.06E-4</v>
      </c>
      <c r="AF130" s="8">
        <v>9.8399999999999993E-5</v>
      </c>
      <c r="AG130" s="8">
        <v>5.6799999999999998E-5</v>
      </c>
    </row>
    <row r="131" spans="1:33" s="8" customFormat="1" x14ac:dyDescent="0.2">
      <c r="A131" s="8" t="s">
        <v>27</v>
      </c>
      <c r="B131" s="8">
        <v>1489.6899999999982</v>
      </c>
      <c r="C131" s="8">
        <v>25</v>
      </c>
      <c r="D131" s="8">
        <v>157.33000000000001</v>
      </c>
      <c r="E131" s="8">
        <v>5.23</v>
      </c>
      <c r="F131" s="8">
        <v>7.31</v>
      </c>
      <c r="G131" s="8">
        <v>14</v>
      </c>
      <c r="H131" s="8">
        <v>2.44</v>
      </c>
      <c r="I131" s="8">
        <f>(F131*2.46)*(81/140)</f>
        <v>10.40421857142857</v>
      </c>
      <c r="J131" s="8">
        <v>6.5899999999999997E-4</v>
      </c>
      <c r="K131" s="8">
        <v>4.0299999999999998E-4</v>
      </c>
      <c r="L131" s="8">
        <v>3.5600000000000003E-4</v>
      </c>
      <c r="M131" s="8">
        <v>3.1500000000000001E-4</v>
      </c>
      <c r="N131" s="8">
        <v>2.99E-4</v>
      </c>
      <c r="O131" s="8">
        <v>2.7399999999999999E-4</v>
      </c>
      <c r="P131" s="8">
        <v>2.6699999999999998E-4</v>
      </c>
      <c r="Q131" s="8">
        <v>2.41E-4</v>
      </c>
      <c r="R131" s="8">
        <v>2.3799999999999998E-4</v>
      </c>
      <c r="S131" s="8">
        <v>2.0599999999999999E-4</v>
      </c>
      <c r="T131" s="8">
        <v>1.94E-4</v>
      </c>
      <c r="U131" s="8">
        <v>1.9000000000000001E-4</v>
      </c>
      <c r="V131" s="8">
        <v>1.83E-4</v>
      </c>
      <c r="W131" s="8">
        <v>1.6000000000000001E-4</v>
      </c>
      <c r="X131" s="8">
        <v>1.6799999999999999E-4</v>
      </c>
      <c r="Y131" s="8">
        <v>1.46E-4</v>
      </c>
      <c r="Z131" s="8">
        <v>1.4200000000000001E-4</v>
      </c>
      <c r="AA131" s="8">
        <v>1.2200000000000001E-4</v>
      </c>
      <c r="AB131" s="8">
        <v>1.34E-4</v>
      </c>
      <c r="AC131" s="8">
        <v>1.05E-4</v>
      </c>
      <c r="AD131" s="8">
        <v>1.1E-4</v>
      </c>
      <c r="AE131" s="8">
        <v>1.3300000000000001E-4</v>
      </c>
      <c r="AF131" s="8">
        <v>8.8599999999999999E-5</v>
      </c>
      <c r="AG131" s="8">
        <v>7.2800000000000008E-5</v>
      </c>
    </row>
    <row r="132" spans="1:33" s="8" customFormat="1" x14ac:dyDescent="0.2">
      <c r="A132" s="8" t="s">
        <v>26</v>
      </c>
      <c r="B132" s="8">
        <v>1489.8099999999981</v>
      </c>
      <c r="C132" s="8">
        <v>45</v>
      </c>
      <c r="D132" s="8">
        <v>165.32</v>
      </c>
      <c r="E132" s="8">
        <v>-9.1</v>
      </c>
      <c r="F132" s="8">
        <v>7.61</v>
      </c>
      <c r="G132" s="8">
        <v>12</v>
      </c>
      <c r="H132" s="8">
        <v>2.48</v>
      </c>
      <c r="I132" s="8">
        <f>(F132*3.18)*(81/140)</f>
        <v>14.00131285714286</v>
      </c>
      <c r="J132" s="8">
        <v>5.8100000000000003E-4</v>
      </c>
      <c r="K132" s="8">
        <v>3.3500000000000001E-4</v>
      </c>
      <c r="L132" s="8">
        <v>2.6699999999999998E-4</v>
      </c>
      <c r="M132" s="8">
        <v>2.3599999999999999E-4</v>
      </c>
      <c r="N132" s="8">
        <v>2.0800000000000001E-4</v>
      </c>
      <c r="O132" s="8">
        <v>1.8699999999999999E-4</v>
      </c>
      <c r="P132" s="8">
        <v>1.74E-4</v>
      </c>
      <c r="Q132" s="8">
        <v>1.5200000000000001E-4</v>
      </c>
      <c r="R132" s="8">
        <v>1.5800000000000002E-4</v>
      </c>
      <c r="S132" s="8">
        <v>1.47E-4</v>
      </c>
      <c r="T132" s="8">
        <v>1.5099999999999998E-4</v>
      </c>
      <c r="U132" s="8">
        <v>1.26E-4</v>
      </c>
      <c r="V132" s="8">
        <v>1.3300000000000001E-4</v>
      </c>
      <c r="W132" s="8">
        <v>1.2200000000000001E-4</v>
      </c>
      <c r="X132" s="8">
        <v>1.0899999999999999E-4</v>
      </c>
      <c r="Y132" s="8">
        <v>1.16E-4</v>
      </c>
      <c r="Z132" s="8">
        <v>1.2100000000000001E-4</v>
      </c>
      <c r="AA132" s="8">
        <v>1.1899999999999999E-4</v>
      </c>
      <c r="AB132" s="8">
        <v>4.4099999999999995E-5</v>
      </c>
      <c r="AC132" s="8">
        <v>7.9000000000000009E-5</v>
      </c>
      <c r="AD132" s="8">
        <v>1.12E-4</v>
      </c>
      <c r="AE132" s="8">
        <v>6.9899999999999991E-5</v>
      </c>
      <c r="AF132" s="8">
        <v>1.1999999999999999E-4</v>
      </c>
      <c r="AG132" s="8">
        <v>8.7100000000000003E-5</v>
      </c>
    </row>
    <row r="133" spans="1:33" s="8" customFormat="1" x14ac:dyDescent="0.2">
      <c r="A133" s="8" t="s">
        <v>25</v>
      </c>
      <c r="B133" s="8">
        <v>1489.929999999998</v>
      </c>
      <c r="C133" s="8">
        <v>65</v>
      </c>
      <c r="D133" s="8">
        <v>168.44</v>
      </c>
      <c r="E133" s="8">
        <v>-1.27</v>
      </c>
      <c r="F133" s="8">
        <v>6.13</v>
      </c>
      <c r="G133" s="8">
        <v>11</v>
      </c>
      <c r="H133" s="8">
        <v>2.5099999999999998</v>
      </c>
      <c r="I133" s="8">
        <f>(F133*2.63)*(81/140)</f>
        <v>9.3276707142857145</v>
      </c>
      <c r="J133" s="8">
        <v>6.4600000000000009E-4</v>
      </c>
      <c r="K133" s="8">
        <v>4.0299999999999998E-4</v>
      </c>
      <c r="L133" s="8">
        <v>3.4200000000000002E-4</v>
      </c>
      <c r="M133" s="8">
        <v>3.1500000000000001E-4</v>
      </c>
      <c r="N133" s="8">
        <v>2.8700000000000004E-4</v>
      </c>
      <c r="O133" s="8">
        <v>2.3699999999999999E-4</v>
      </c>
      <c r="P133" s="8">
        <v>2.3799999999999998E-4</v>
      </c>
      <c r="Q133" s="8">
        <v>2.13E-4</v>
      </c>
      <c r="R133" s="8">
        <v>2.1499999999999999E-4</v>
      </c>
      <c r="S133" s="8">
        <v>2.0100000000000001E-4</v>
      </c>
      <c r="T133" s="8">
        <v>1.75E-4</v>
      </c>
      <c r="U133" s="8">
        <v>1.5900000000000002E-4</v>
      </c>
      <c r="V133" s="8">
        <v>1.7900000000000001E-4</v>
      </c>
      <c r="W133" s="8">
        <v>1.5200000000000001E-4</v>
      </c>
      <c r="X133" s="8">
        <v>1.45E-4</v>
      </c>
      <c r="Y133" s="8">
        <v>1.25E-4</v>
      </c>
      <c r="Z133" s="8">
        <v>1.4000000000000001E-4</v>
      </c>
      <c r="AA133" s="8">
        <v>1.16E-4</v>
      </c>
      <c r="AB133" s="8">
        <v>1.1400000000000001E-4</v>
      </c>
      <c r="AC133" s="8">
        <v>1.2800000000000002E-4</v>
      </c>
      <c r="AD133" s="8">
        <v>1.16E-4</v>
      </c>
      <c r="AE133" s="8">
        <v>7.0900000000000002E-5</v>
      </c>
      <c r="AF133" s="8">
        <v>1.1E-4</v>
      </c>
      <c r="AG133" s="8">
        <v>5.0899999999999997E-5</v>
      </c>
    </row>
    <row r="134" spans="1:33" s="8" customFormat="1" x14ac:dyDescent="0.2">
      <c r="A134" s="8" t="s">
        <v>24</v>
      </c>
      <c r="B134" s="8">
        <v>1007</v>
      </c>
      <c r="C134" s="8">
        <v>85</v>
      </c>
      <c r="D134" s="8">
        <v>203.36</v>
      </c>
      <c r="E134" s="8">
        <v>-3.06</v>
      </c>
      <c r="F134" s="8">
        <v>8.84</v>
      </c>
      <c r="G134" s="8">
        <v>11</v>
      </c>
      <c r="H134" s="8">
        <v>2.5099999999999998</v>
      </c>
      <c r="I134" s="8">
        <f>(F134*2.48)*(81/140)</f>
        <v>12.684137142857143</v>
      </c>
      <c r="J134" s="8">
        <v>9.4200000000000002E-4</v>
      </c>
      <c r="K134" s="8">
        <v>6.1799999999999995E-4</v>
      </c>
      <c r="L134" s="8">
        <v>5.7700000000000004E-4</v>
      </c>
      <c r="M134" s="8">
        <v>5.1099999999999995E-4</v>
      </c>
      <c r="N134" s="8">
        <v>4.5100000000000001E-4</v>
      </c>
      <c r="O134" s="8">
        <v>4.2400000000000001E-4</v>
      </c>
      <c r="P134" s="8">
        <v>4.0099999999999999E-4</v>
      </c>
      <c r="Q134" s="8">
        <v>3.6600000000000001E-4</v>
      </c>
      <c r="R134" s="8">
        <v>3.5400000000000004E-4</v>
      </c>
      <c r="S134" s="8">
        <v>3.19E-4</v>
      </c>
      <c r="T134" s="8">
        <v>2.81E-4</v>
      </c>
      <c r="U134" s="8">
        <v>2.6399999999999997E-4</v>
      </c>
      <c r="V134" s="8">
        <v>2.5400000000000005E-4</v>
      </c>
      <c r="W134" s="8">
        <v>2.0699999999999999E-4</v>
      </c>
      <c r="X134" s="8">
        <v>2.41E-4</v>
      </c>
      <c r="Y134" s="8">
        <v>2.4200000000000003E-4</v>
      </c>
      <c r="Z134" s="8">
        <v>2.1599999999999999E-4</v>
      </c>
      <c r="AA134" s="8">
        <v>1.9699999999999999E-4</v>
      </c>
      <c r="AB134" s="8">
        <v>1.4300000000000001E-4</v>
      </c>
      <c r="AC134" s="8">
        <v>1.76E-4</v>
      </c>
      <c r="AD134" s="8">
        <v>1.5099999999999998E-4</v>
      </c>
      <c r="AE134" s="8">
        <v>1.6000000000000001E-4</v>
      </c>
      <c r="AF134" s="8">
        <v>1.5099999999999998E-4</v>
      </c>
      <c r="AG134" s="8">
        <v>1.2700000000000002E-4</v>
      </c>
    </row>
    <row r="135" spans="1:33" s="8" customFormat="1" x14ac:dyDescent="0.2">
      <c r="A135" s="8" t="s">
        <v>23</v>
      </c>
      <c r="B135" s="8">
        <v>1007.15</v>
      </c>
      <c r="C135" s="8">
        <v>105</v>
      </c>
      <c r="D135" s="8">
        <v>210.12</v>
      </c>
      <c r="E135" s="8">
        <v>10.9</v>
      </c>
      <c r="F135" s="8">
        <v>7.61</v>
      </c>
      <c r="G135" s="8">
        <v>15</v>
      </c>
      <c r="H135" s="8">
        <v>2.4300000000000002</v>
      </c>
      <c r="I135" s="8">
        <f>(F135*2.54)*(81/140)</f>
        <v>11.183438571428573</v>
      </c>
      <c r="J135" s="8">
        <v>2.4600000000000004E-3</v>
      </c>
      <c r="K135" s="8">
        <v>1.99E-3</v>
      </c>
      <c r="L135" s="8">
        <v>1.8E-3</v>
      </c>
      <c r="M135" s="8">
        <v>1.6199999999999999E-3</v>
      </c>
      <c r="N135" s="8">
        <v>1.48E-3</v>
      </c>
      <c r="O135" s="8">
        <v>1.42E-3</v>
      </c>
      <c r="P135" s="8">
        <v>1.34E-3</v>
      </c>
      <c r="Q135" s="8">
        <v>1.24E-3</v>
      </c>
      <c r="R135" s="8">
        <v>1.15E-3</v>
      </c>
      <c r="S135" s="8">
        <v>1.07E-3</v>
      </c>
      <c r="T135" s="8">
        <v>1.0200000000000001E-3</v>
      </c>
      <c r="U135" s="8">
        <v>8.8700000000000009E-4</v>
      </c>
      <c r="V135" s="8">
        <v>8.4000000000000003E-4</v>
      </c>
      <c r="W135" s="8">
        <v>8.1800000000000004E-4</v>
      </c>
      <c r="X135" s="8">
        <v>7.9599999999999994E-4</v>
      </c>
      <c r="Y135" s="8">
        <v>7.1900000000000002E-4</v>
      </c>
      <c r="Z135" s="8">
        <v>7.4199999999999993E-4</v>
      </c>
      <c r="AA135" s="8">
        <v>6.0100000000000008E-4</v>
      </c>
      <c r="AB135" s="8">
        <v>5.8E-4</v>
      </c>
      <c r="AC135" s="8">
        <v>5.6499999999999996E-4</v>
      </c>
      <c r="AD135" s="8">
        <v>4.46E-4</v>
      </c>
      <c r="AE135" s="8">
        <v>4.0499999999999998E-4</v>
      </c>
      <c r="AF135" s="8">
        <v>4.08E-4</v>
      </c>
      <c r="AG135" s="8">
        <v>4.66E-4</v>
      </c>
    </row>
    <row r="136" spans="1:33" s="8" customFormat="1" x14ac:dyDescent="0.2">
      <c r="A136" s="8" t="s">
        <v>22</v>
      </c>
      <c r="B136" s="8">
        <v>1007.3</v>
      </c>
      <c r="C136" s="8">
        <v>125</v>
      </c>
      <c r="D136" s="8">
        <v>219.6</v>
      </c>
      <c r="E136" s="8">
        <v>12.65</v>
      </c>
      <c r="F136" s="8">
        <v>3.88</v>
      </c>
      <c r="G136" s="8">
        <v>16</v>
      </c>
      <c r="H136" s="8">
        <v>2.4300000000000002</v>
      </c>
      <c r="I136" s="8">
        <f>(F136*2.37)*(81/140)</f>
        <v>5.3203114285714292</v>
      </c>
      <c r="J136" s="8">
        <v>2.5399999999999997E-3</v>
      </c>
      <c r="K136" s="8">
        <v>2.0899999999999998E-3</v>
      </c>
      <c r="L136" s="8">
        <v>1.9E-3</v>
      </c>
      <c r="M136" s="8">
        <v>1.75E-3</v>
      </c>
      <c r="N136" s="8">
        <v>1.5999999999999999E-3</v>
      </c>
      <c r="O136" s="8">
        <v>1.5200000000000001E-3</v>
      </c>
      <c r="P136" s="8">
        <v>1.42E-3</v>
      </c>
      <c r="Q136" s="8">
        <v>1.32E-3</v>
      </c>
      <c r="R136" s="8">
        <v>1.24E-3</v>
      </c>
      <c r="S136" s="8">
        <v>1.1200000000000001E-3</v>
      </c>
      <c r="T136" s="8">
        <v>1.0399999999999999E-3</v>
      </c>
      <c r="U136" s="8">
        <v>1.01E-3</v>
      </c>
      <c r="V136" s="8">
        <v>9.0699999999999993E-4</v>
      </c>
      <c r="W136" s="8">
        <v>9.0299999999999994E-4</v>
      </c>
      <c r="X136" s="8">
        <v>7.9999999999999993E-4</v>
      </c>
      <c r="Y136" s="8">
        <v>7.8100000000000001E-4</v>
      </c>
      <c r="Z136" s="8">
        <v>6.38E-4</v>
      </c>
      <c r="AA136" s="8">
        <v>6.1300000000000005E-4</v>
      </c>
      <c r="AB136" s="8">
        <v>5.6099999999999998E-4</v>
      </c>
      <c r="AC136" s="8">
        <v>5.6499999999999996E-4</v>
      </c>
      <c r="AD136" s="8">
        <v>4.2500000000000003E-4</v>
      </c>
      <c r="AE136" s="8">
        <v>4.17E-4</v>
      </c>
      <c r="AF136" s="8">
        <v>2.12E-4</v>
      </c>
      <c r="AG136" s="8">
        <v>4.4499999999999997E-4</v>
      </c>
    </row>
    <row r="137" spans="1:33" s="8" customFormat="1" x14ac:dyDescent="0.2">
      <c r="A137" s="8" t="s">
        <v>21</v>
      </c>
      <c r="B137" s="8">
        <v>1007.4499999999999</v>
      </c>
      <c r="C137" s="8">
        <v>145</v>
      </c>
      <c r="D137" s="8">
        <v>230.82</v>
      </c>
      <c r="E137" s="8">
        <v>6.81</v>
      </c>
      <c r="F137" s="8">
        <v>4.9400000000000004</v>
      </c>
      <c r="G137" s="8">
        <v>15</v>
      </c>
      <c r="H137" s="8">
        <v>2.4300000000000002</v>
      </c>
      <c r="I137" s="8">
        <f>(F137*2.43)*(81/140)</f>
        <v>6.9452871428571443</v>
      </c>
      <c r="J137" s="8">
        <v>1.1900000000000001E-3</v>
      </c>
      <c r="K137" s="8">
        <v>9.6400000000000001E-4</v>
      </c>
      <c r="L137" s="8">
        <v>9.01E-4</v>
      </c>
      <c r="M137" s="8">
        <v>8.4000000000000003E-4</v>
      </c>
      <c r="N137" s="8">
        <v>7.67E-4</v>
      </c>
      <c r="O137" s="8">
        <v>7.2199999999999999E-4</v>
      </c>
      <c r="P137" s="8">
        <v>6.7900000000000002E-4</v>
      </c>
      <c r="Q137" s="8">
        <v>6.3299999999999999E-4</v>
      </c>
      <c r="R137" s="8">
        <v>5.9400000000000002E-4</v>
      </c>
      <c r="S137" s="8">
        <v>5.3799999999999996E-4</v>
      </c>
      <c r="T137" s="8">
        <v>4.9899999999999999E-4</v>
      </c>
      <c r="U137" s="8">
        <v>4.55E-4</v>
      </c>
      <c r="V137" s="8">
        <v>4.2899999999999997E-4</v>
      </c>
      <c r="W137" s="8">
        <v>4.15E-4</v>
      </c>
      <c r="X137" s="8">
        <v>4.1199999999999999E-4</v>
      </c>
      <c r="Y137" s="8">
        <v>3.7500000000000001E-4</v>
      </c>
      <c r="Z137" s="8">
        <v>3.1399999999999999E-4</v>
      </c>
      <c r="AA137" s="8">
        <v>2.7900000000000001E-4</v>
      </c>
      <c r="AB137" s="8">
        <v>2.7E-4</v>
      </c>
      <c r="AC137" s="8">
        <v>2.5600000000000004E-4</v>
      </c>
      <c r="AD137" s="8">
        <v>2.4200000000000003E-4</v>
      </c>
      <c r="AE137" s="8">
        <v>2.0800000000000001E-4</v>
      </c>
      <c r="AF137" s="8">
        <v>1.36E-4</v>
      </c>
      <c r="AG137" s="8">
        <v>7.5199999999999998E-5</v>
      </c>
    </row>
    <row r="138" spans="1:33" s="8" customFormat="1" x14ac:dyDescent="0.2">
      <c r="A138" s="8" t="s">
        <v>20</v>
      </c>
      <c r="B138" s="8">
        <f t="shared" ref="B138:B157" si="4">B137+0.15</f>
        <v>1007.5999999999999</v>
      </c>
      <c r="C138" s="8">
        <v>5</v>
      </c>
      <c r="D138" s="8">
        <v>227.16</v>
      </c>
      <c r="E138" s="8">
        <v>6.52</v>
      </c>
      <c r="F138" s="8">
        <v>4.1100000000000003</v>
      </c>
      <c r="G138" s="8">
        <v>17</v>
      </c>
      <c r="H138" s="8">
        <v>2.4300000000000002</v>
      </c>
      <c r="I138" s="8">
        <f>(F138*2.37)*(81/140)</f>
        <v>5.6356907142857153</v>
      </c>
      <c r="J138" s="8">
        <v>1.1900000000000001E-3</v>
      </c>
      <c r="K138" s="8">
        <v>8.8800000000000001E-4</v>
      </c>
      <c r="L138" s="8">
        <v>7.94E-4</v>
      </c>
      <c r="M138" s="8">
        <v>7.4600000000000003E-4</v>
      </c>
      <c r="N138" s="8">
        <v>6.8400000000000004E-4</v>
      </c>
      <c r="O138" s="8">
        <v>5.9599999999999996E-4</v>
      </c>
      <c r="P138" s="8">
        <v>5.5099999999999995E-4</v>
      </c>
      <c r="Q138" s="8">
        <v>4.9600000000000002E-4</v>
      </c>
      <c r="R138" s="8">
        <v>4.57E-4</v>
      </c>
      <c r="S138" s="8">
        <v>3.8400000000000001E-4</v>
      </c>
      <c r="T138" s="8">
        <v>3.77E-4</v>
      </c>
      <c r="U138" s="8">
        <v>3.0699999999999998E-4</v>
      </c>
      <c r="V138" s="8">
        <v>3.21E-4</v>
      </c>
      <c r="W138" s="8">
        <v>3.1E-4</v>
      </c>
      <c r="X138" s="8">
        <v>2.7700000000000001E-4</v>
      </c>
      <c r="Y138" s="8">
        <v>2.63E-4</v>
      </c>
      <c r="Z138" s="8">
        <v>2.13E-4</v>
      </c>
      <c r="AA138" s="8">
        <v>1.9100000000000001E-4</v>
      </c>
      <c r="AB138" s="8">
        <v>1.5800000000000002E-4</v>
      </c>
      <c r="AC138" s="8">
        <v>1.65E-4</v>
      </c>
      <c r="AD138" s="8">
        <v>1.3099999999999999E-4</v>
      </c>
      <c r="AE138" s="8">
        <v>8.4699999999999999E-5</v>
      </c>
      <c r="AF138" s="8">
        <v>9.130000000000001E-5</v>
      </c>
      <c r="AG138" s="8">
        <v>3.7800000000000004E-5</v>
      </c>
    </row>
    <row r="139" spans="1:33" s="8" customFormat="1" x14ac:dyDescent="0.2">
      <c r="A139" s="8" t="s">
        <v>19</v>
      </c>
      <c r="B139" s="8">
        <f t="shared" si="4"/>
        <v>1007.7499999999999</v>
      </c>
      <c r="C139" s="8">
        <v>25</v>
      </c>
      <c r="D139" s="8">
        <v>221.9</v>
      </c>
      <c r="E139" s="8">
        <v>-3.41</v>
      </c>
      <c r="F139" s="8">
        <v>6.52</v>
      </c>
      <c r="G139" s="8">
        <v>19</v>
      </c>
      <c r="H139" s="8">
        <v>2.4300000000000002</v>
      </c>
      <c r="I139" s="8">
        <f>(F139*2.43)*(81/140)</f>
        <v>9.1666542857142872</v>
      </c>
      <c r="J139" s="8">
        <v>2.15E-3</v>
      </c>
      <c r="K139" s="8">
        <v>1.6800000000000001E-3</v>
      </c>
      <c r="L139" s="8">
        <v>1.49E-3</v>
      </c>
      <c r="M139" s="8">
        <v>1.41E-3</v>
      </c>
      <c r="N139" s="8">
        <v>1.2999999999999999E-3</v>
      </c>
      <c r="O139" s="8">
        <v>1.25E-3</v>
      </c>
      <c r="P139" s="8">
        <v>1.16E-3</v>
      </c>
      <c r="Q139" s="8">
        <v>1.1000000000000001E-3</v>
      </c>
      <c r="R139" s="8">
        <v>1.0300000000000001E-3</v>
      </c>
      <c r="S139" s="8">
        <v>9.0200000000000002E-4</v>
      </c>
      <c r="T139" s="8">
        <v>8.7900000000000001E-4</v>
      </c>
      <c r="U139" s="8">
        <v>8.1500000000000008E-4</v>
      </c>
      <c r="V139" s="8">
        <v>8.0400000000000003E-4</v>
      </c>
      <c r="W139" s="8">
        <v>7.4300000000000006E-4</v>
      </c>
      <c r="X139" s="8">
        <v>7.1299999999999998E-4</v>
      </c>
      <c r="Y139" s="8">
        <v>6.7400000000000001E-4</v>
      </c>
      <c r="Z139" s="8">
        <v>6.4600000000000009E-4</v>
      </c>
      <c r="AA139" s="8">
        <v>5.8399999999999999E-4</v>
      </c>
      <c r="AB139" s="8">
        <v>4.8699999999999997E-4</v>
      </c>
      <c r="AC139" s="8">
        <v>4.57E-4</v>
      </c>
      <c r="AD139" s="8">
        <v>3.8299999999999999E-4</v>
      </c>
      <c r="AE139" s="8">
        <v>3.5199999999999999E-4</v>
      </c>
      <c r="AF139" s="8">
        <v>3.68E-4</v>
      </c>
      <c r="AG139" s="8">
        <v>1.9999999999999998E-4</v>
      </c>
    </row>
    <row r="140" spans="1:33" s="8" customFormat="1" x14ac:dyDescent="0.2">
      <c r="A140" s="8" t="s">
        <v>18</v>
      </c>
      <c r="B140" s="8">
        <f t="shared" si="4"/>
        <v>1007.8999999999999</v>
      </c>
      <c r="C140" s="8">
        <v>45</v>
      </c>
      <c r="D140" s="8">
        <v>218</v>
      </c>
      <c r="E140" s="8">
        <v>-5.54</v>
      </c>
      <c r="F140" s="8">
        <v>6.33</v>
      </c>
      <c r="G140" s="8">
        <v>14</v>
      </c>
      <c r="H140" s="8">
        <v>2.44</v>
      </c>
      <c r="I140" s="8">
        <f>(F140*2.37)*(81/140)</f>
        <v>8.679786428571429</v>
      </c>
      <c r="J140" s="8">
        <v>1.4500000000000001E-3</v>
      </c>
      <c r="K140" s="8">
        <v>1.0200000000000001E-3</v>
      </c>
      <c r="L140" s="8">
        <v>9.3700000000000001E-4</v>
      </c>
      <c r="M140" s="8">
        <v>8.5000000000000006E-4</v>
      </c>
      <c r="N140" s="8">
        <v>7.9699999999999997E-4</v>
      </c>
      <c r="O140" s="8">
        <v>7.5199999999999996E-4</v>
      </c>
      <c r="P140" s="8">
        <v>6.6700000000000006E-4</v>
      </c>
      <c r="Q140" s="8">
        <v>6.4199999999999999E-4</v>
      </c>
      <c r="R140" s="8">
        <v>6.4400000000000004E-4</v>
      </c>
      <c r="S140" s="8">
        <v>5.4199999999999995E-4</v>
      </c>
      <c r="T140" s="8">
        <v>5.4500000000000002E-4</v>
      </c>
      <c r="U140" s="8">
        <v>5.0500000000000002E-4</v>
      </c>
      <c r="V140" s="8">
        <v>4.8999999999999998E-4</v>
      </c>
      <c r="W140" s="8">
        <v>4.6999999999999999E-4</v>
      </c>
      <c r="X140" s="8">
        <v>4.4799999999999999E-4</v>
      </c>
      <c r="Y140" s="8">
        <v>4.0400000000000001E-4</v>
      </c>
      <c r="Z140" s="8">
        <v>3.6899999999999997E-4</v>
      </c>
      <c r="AA140" s="8">
        <v>3.68E-4</v>
      </c>
      <c r="AB140" s="8">
        <v>2.9599999999999998E-4</v>
      </c>
      <c r="AC140" s="8">
        <v>3.0600000000000001E-4</v>
      </c>
      <c r="AD140" s="8">
        <v>2.5000000000000001E-4</v>
      </c>
      <c r="AE140" s="8">
        <v>2.3999999999999998E-4</v>
      </c>
      <c r="AF140" s="8">
        <v>1.45E-4</v>
      </c>
      <c r="AG140" s="8">
        <v>1.8900000000000001E-4</v>
      </c>
    </row>
    <row r="141" spans="1:33" s="8" customFormat="1" x14ac:dyDescent="0.2">
      <c r="A141" s="8" t="s">
        <v>17</v>
      </c>
      <c r="B141" s="8">
        <f t="shared" si="4"/>
        <v>1008.0499999999998</v>
      </c>
      <c r="C141" s="8">
        <v>65</v>
      </c>
      <c r="D141" s="8">
        <v>233.95</v>
      </c>
      <c r="E141" s="8">
        <v>3.69</v>
      </c>
      <c r="F141" s="8">
        <v>5.42</v>
      </c>
      <c r="G141" s="8">
        <v>10</v>
      </c>
      <c r="H141" s="8">
        <v>2.54</v>
      </c>
      <c r="I141" s="8">
        <f>(F141*2.43)*(81/140)</f>
        <v>7.6201328571428579</v>
      </c>
      <c r="J141" s="8">
        <v>1.1099999999999999E-3</v>
      </c>
      <c r="K141" s="8">
        <v>9.3599999999999998E-4</v>
      </c>
      <c r="L141" s="8">
        <v>8.7500000000000002E-4</v>
      </c>
      <c r="M141" s="8">
        <v>8.2399999999999997E-4</v>
      </c>
      <c r="N141" s="8">
        <v>7.6400000000000003E-4</v>
      </c>
      <c r="O141" s="8">
        <v>7.3099999999999999E-4</v>
      </c>
      <c r="P141" s="8">
        <v>6.87E-4</v>
      </c>
      <c r="Q141" s="8">
        <v>6.4600000000000009E-4</v>
      </c>
      <c r="R141" s="8">
        <v>6.0100000000000008E-4</v>
      </c>
      <c r="S141" s="8">
        <v>5.4300000000000008E-4</v>
      </c>
      <c r="T141" s="8">
        <v>5.0299999999999997E-4</v>
      </c>
      <c r="U141" s="8">
        <v>4.9399999999999997E-4</v>
      </c>
      <c r="V141" s="8">
        <v>4.5200000000000004E-4</v>
      </c>
      <c r="W141" s="8">
        <v>3.8299999999999999E-4</v>
      </c>
      <c r="X141" s="8">
        <v>5.2300000000000003E-4</v>
      </c>
      <c r="Y141" s="8">
        <v>3.9100000000000002E-4</v>
      </c>
      <c r="Z141" s="8">
        <v>3.57E-4</v>
      </c>
      <c r="AA141" s="8">
        <v>3.2699999999999998E-4</v>
      </c>
      <c r="AB141" s="8">
        <v>2.9099999999999997E-4</v>
      </c>
      <c r="AC141" s="8">
        <v>2.7399999999999999E-4</v>
      </c>
      <c r="AD141" s="8">
        <v>2.61E-4</v>
      </c>
      <c r="AE141" s="8">
        <v>2.3699999999999999E-4</v>
      </c>
      <c r="AF141" s="8">
        <v>1.55E-4</v>
      </c>
      <c r="AG141" s="8">
        <v>1.03E-4</v>
      </c>
    </row>
    <row r="142" spans="1:33" s="8" customFormat="1" x14ac:dyDescent="0.2">
      <c r="A142" s="8" t="s">
        <v>16</v>
      </c>
      <c r="B142" s="8">
        <f t="shared" si="4"/>
        <v>1008.1999999999998</v>
      </c>
      <c r="C142" s="8">
        <v>85</v>
      </c>
      <c r="D142" s="8">
        <v>237.97</v>
      </c>
      <c r="E142" s="8">
        <v>-1.36</v>
      </c>
      <c r="F142" s="8">
        <v>6.18</v>
      </c>
      <c r="G142" s="8">
        <v>14</v>
      </c>
      <c r="H142" s="8">
        <v>2.44</v>
      </c>
      <c r="I142" s="8">
        <f>(F142*2.37)*(81/140)</f>
        <v>8.4741042857142865</v>
      </c>
      <c r="J142" s="8">
        <v>1.15E-3</v>
      </c>
      <c r="K142" s="8">
        <v>8.4400000000000002E-4</v>
      </c>
      <c r="L142" s="8">
        <v>7.5199999999999996E-4</v>
      </c>
      <c r="M142" s="8">
        <v>6.8899999999999994E-4</v>
      </c>
      <c r="N142" s="8">
        <v>6.4099999999999997E-4</v>
      </c>
      <c r="O142" s="8">
        <v>5.8399999999999999E-4</v>
      </c>
      <c r="P142" s="8">
        <v>5.4699999999999996E-4</v>
      </c>
      <c r="Q142" s="8">
        <v>4.8699999999999997E-4</v>
      </c>
      <c r="R142" s="8">
        <v>4.64E-4</v>
      </c>
      <c r="S142" s="8">
        <v>4.4000000000000002E-4</v>
      </c>
      <c r="T142" s="8">
        <v>3.8000000000000002E-4</v>
      </c>
      <c r="U142" s="8">
        <v>3.5600000000000003E-4</v>
      </c>
      <c r="V142" s="8">
        <v>2.9399999999999999E-4</v>
      </c>
      <c r="W142" s="8">
        <v>3.1500000000000001E-4</v>
      </c>
      <c r="X142" s="8">
        <v>3.0600000000000001E-4</v>
      </c>
      <c r="Y142" s="8">
        <v>2.6199999999999997E-4</v>
      </c>
      <c r="Z142" s="8">
        <v>2.8600000000000001E-4</v>
      </c>
      <c r="AA142" s="8">
        <v>2.3599999999999999E-4</v>
      </c>
      <c r="AB142" s="8">
        <v>2.23E-4</v>
      </c>
      <c r="AC142" s="8">
        <v>1.74E-4</v>
      </c>
      <c r="AD142" s="8">
        <v>1.2400000000000001E-4</v>
      </c>
      <c r="AE142" s="8">
        <v>1.3300000000000001E-4</v>
      </c>
      <c r="AF142" s="8">
        <v>8.2899999999999996E-5</v>
      </c>
      <c r="AG142" s="8">
        <v>1.06E-4</v>
      </c>
    </row>
    <row r="143" spans="1:33" s="8" customFormat="1" x14ac:dyDescent="0.2">
      <c r="A143" s="8" t="s">
        <v>15</v>
      </c>
      <c r="B143" s="8">
        <f t="shared" si="4"/>
        <v>1008.3499999999998</v>
      </c>
      <c r="C143" s="8">
        <v>105</v>
      </c>
      <c r="D143" s="8">
        <v>236.92</v>
      </c>
      <c r="E143" s="8">
        <v>-1.99</v>
      </c>
      <c r="F143" s="8">
        <v>3.2</v>
      </c>
      <c r="G143" s="8">
        <v>12</v>
      </c>
      <c r="H143" s="8">
        <v>2.48</v>
      </c>
      <c r="I143" s="8">
        <f>(F143*2.43)*(81/140)</f>
        <v>4.4989714285714291</v>
      </c>
      <c r="J143" s="8">
        <v>1.5E-3</v>
      </c>
      <c r="K143" s="8">
        <v>1.1200000000000001E-3</v>
      </c>
      <c r="L143" s="8">
        <v>1.01E-3</v>
      </c>
      <c r="M143" s="8">
        <v>9.1699999999999995E-4</v>
      </c>
      <c r="N143" s="8">
        <v>8.3699999999999996E-4</v>
      </c>
      <c r="O143" s="8">
        <v>7.7400000000000006E-4</v>
      </c>
      <c r="P143" s="8">
        <v>7.1099999999999994E-4</v>
      </c>
      <c r="Q143" s="8">
        <v>6.5600000000000001E-4</v>
      </c>
      <c r="R143" s="8">
        <v>6.0300000000000002E-4</v>
      </c>
      <c r="S143" s="8">
        <v>5.3300000000000005E-4</v>
      </c>
      <c r="T143" s="8">
        <v>5.3600000000000002E-4</v>
      </c>
      <c r="U143" s="8">
        <v>4.75E-4</v>
      </c>
      <c r="V143" s="8">
        <v>4.3199999999999998E-4</v>
      </c>
      <c r="W143" s="8">
        <v>4.1300000000000001E-4</v>
      </c>
      <c r="X143" s="8">
        <v>3.7099999999999996E-4</v>
      </c>
      <c r="Y143" s="8">
        <v>3.8400000000000001E-4</v>
      </c>
      <c r="Z143" s="8">
        <v>2.99E-4</v>
      </c>
      <c r="AA143" s="8">
        <v>3.0499999999999999E-4</v>
      </c>
      <c r="AB143" s="8">
        <v>3.1E-4</v>
      </c>
      <c r="AC143" s="8">
        <v>2.5699999999999996E-4</v>
      </c>
      <c r="AD143" s="8">
        <v>2.4200000000000003E-4</v>
      </c>
      <c r="AE143" s="8">
        <v>1.9600000000000002E-4</v>
      </c>
      <c r="AF143" s="8">
        <v>1.7999999999999998E-4</v>
      </c>
      <c r="AG143" s="8">
        <v>1.2800000000000002E-4</v>
      </c>
    </row>
    <row r="144" spans="1:33" s="8" customFormat="1" x14ac:dyDescent="0.2">
      <c r="A144" s="8" t="s">
        <v>14</v>
      </c>
      <c r="B144" s="8">
        <f t="shared" si="4"/>
        <v>1008.4999999999998</v>
      </c>
      <c r="C144" s="8">
        <v>125</v>
      </c>
      <c r="D144" s="8">
        <v>237.1</v>
      </c>
      <c r="E144" s="8">
        <v>3.36</v>
      </c>
      <c r="F144" s="8">
        <v>7.31</v>
      </c>
      <c r="G144" s="8">
        <v>14</v>
      </c>
      <c r="H144" s="8">
        <v>2.44</v>
      </c>
      <c r="I144" s="8">
        <f>(F144*2.37)*(81/140)</f>
        <v>10.023576428571429</v>
      </c>
      <c r="J144" s="8">
        <v>1.25E-3</v>
      </c>
      <c r="K144" s="8">
        <v>1.15E-3</v>
      </c>
      <c r="L144" s="8">
        <v>1.08E-3</v>
      </c>
      <c r="M144" s="8">
        <v>1.0200000000000001E-3</v>
      </c>
      <c r="N144" s="8">
        <v>9.6500000000000004E-4</v>
      </c>
      <c r="O144" s="8">
        <v>9.0699999999999993E-4</v>
      </c>
      <c r="P144" s="8">
        <v>7.9900000000000001E-4</v>
      </c>
      <c r="Q144" s="8">
        <v>7.76E-4</v>
      </c>
      <c r="R144" s="8">
        <v>7.54E-4</v>
      </c>
      <c r="S144" s="8">
        <v>6.5399999999999996E-4</v>
      </c>
      <c r="T144" s="8">
        <v>6.5399999999999996E-4</v>
      </c>
      <c r="U144" s="8">
        <v>6.0599999999999998E-4</v>
      </c>
      <c r="V144" s="8">
        <v>6.0900000000000006E-4</v>
      </c>
      <c r="W144" s="8">
        <v>5.489999999999999E-4</v>
      </c>
      <c r="X144" s="8">
        <v>5.2099999999999998E-4</v>
      </c>
      <c r="Y144" s="8">
        <v>4.8899999999999996E-4</v>
      </c>
      <c r="Z144" s="8">
        <v>3.2200000000000002E-4</v>
      </c>
      <c r="AA144" s="8">
        <v>4.3199999999999998E-4</v>
      </c>
      <c r="AB144" s="8">
        <v>3.6999999999999999E-4</v>
      </c>
      <c r="AC144" s="8">
        <v>2.9700000000000001E-4</v>
      </c>
      <c r="AD144" s="8">
        <v>2.8400000000000002E-4</v>
      </c>
      <c r="AE144" s="8">
        <v>2.24E-4</v>
      </c>
      <c r="AF144" s="8">
        <v>2.2000000000000001E-4</v>
      </c>
      <c r="AG144" s="8">
        <v>1.9500000000000002E-4</v>
      </c>
    </row>
    <row r="145" spans="1:33" s="8" customFormat="1" x14ac:dyDescent="0.2">
      <c r="A145" s="8" t="s">
        <v>13</v>
      </c>
      <c r="B145" s="8">
        <f t="shared" si="4"/>
        <v>1008.6499999999997</v>
      </c>
      <c r="C145" s="8">
        <v>145</v>
      </c>
      <c r="D145" s="8">
        <v>233.69</v>
      </c>
      <c r="E145" s="8">
        <v>4.55</v>
      </c>
      <c r="F145" s="8">
        <v>4.26</v>
      </c>
      <c r="G145" s="8">
        <v>17</v>
      </c>
      <c r="H145" s="8">
        <v>2.4300000000000002</v>
      </c>
      <c r="I145" s="8">
        <f>(F145*2.43)*(81/140)</f>
        <v>5.989255714285715</v>
      </c>
      <c r="J145" s="8">
        <v>1.5099999999999998E-3</v>
      </c>
      <c r="K145" s="8">
        <v>1.1900000000000001E-3</v>
      </c>
      <c r="L145" s="8">
        <v>1.1000000000000001E-3</v>
      </c>
      <c r="M145" s="8">
        <v>1.01E-3</v>
      </c>
      <c r="N145" s="8">
        <v>9.540000000000001E-4</v>
      </c>
      <c r="O145" s="8">
        <v>8.8900000000000003E-4</v>
      </c>
      <c r="P145" s="8">
        <v>8.3699999999999996E-4</v>
      </c>
      <c r="Q145" s="8">
        <v>7.8700000000000005E-4</v>
      </c>
      <c r="R145" s="8">
        <v>7.4300000000000006E-4</v>
      </c>
      <c r="S145" s="8">
        <v>6.8100000000000007E-4</v>
      </c>
      <c r="T145" s="8">
        <v>6.4099999999999997E-4</v>
      </c>
      <c r="U145" s="8">
        <v>6.3000000000000003E-4</v>
      </c>
      <c r="V145" s="8">
        <v>5.8699999999999996E-4</v>
      </c>
      <c r="W145" s="8">
        <v>5.6400000000000005E-4</v>
      </c>
      <c r="X145" s="8">
        <v>5.6000000000000006E-4</v>
      </c>
      <c r="Y145" s="8">
        <v>5.2999999999999998E-4</v>
      </c>
      <c r="Z145" s="8">
        <v>4.66E-4</v>
      </c>
      <c r="AA145" s="8">
        <v>4.3099999999999996E-4</v>
      </c>
      <c r="AB145" s="8">
        <v>3.9300000000000001E-4</v>
      </c>
      <c r="AC145" s="8">
        <v>3.2699999999999998E-4</v>
      </c>
      <c r="AD145" s="8">
        <v>3.0400000000000002E-4</v>
      </c>
      <c r="AE145" s="8">
        <v>2.9E-4</v>
      </c>
      <c r="AF145" s="8">
        <v>2.52E-4</v>
      </c>
      <c r="AG145" s="8">
        <v>2.05E-4</v>
      </c>
    </row>
    <row r="146" spans="1:33" s="8" customFormat="1" x14ac:dyDescent="0.2">
      <c r="A146" s="8" t="s">
        <v>12</v>
      </c>
      <c r="B146" s="8">
        <f t="shared" si="4"/>
        <v>1008.7999999999997</v>
      </c>
      <c r="C146" s="8">
        <v>5</v>
      </c>
      <c r="D146" s="8">
        <v>237.62</v>
      </c>
      <c r="E146" s="8">
        <v>13.63</v>
      </c>
      <c r="F146" s="8">
        <v>8.09</v>
      </c>
      <c r="G146" s="8">
        <v>15</v>
      </c>
      <c r="H146" s="8">
        <v>2.4300000000000002</v>
      </c>
      <c r="I146" s="8">
        <f>(F146*2.37)*(81/140)</f>
        <v>11.093123571428572</v>
      </c>
      <c r="J146" s="8">
        <v>1.09E-3</v>
      </c>
      <c r="K146" s="8">
        <v>7.1699999999999997E-4</v>
      </c>
      <c r="L146" s="8">
        <v>6.4999999999999997E-4</v>
      </c>
      <c r="M146" s="8">
        <v>5.8699999999999996E-4</v>
      </c>
      <c r="N146" s="8">
        <v>5.4600000000000004E-4</v>
      </c>
      <c r="O146" s="8">
        <v>5.0299999999999997E-4</v>
      </c>
      <c r="P146" s="8">
        <v>4.73E-4</v>
      </c>
      <c r="Q146" s="8">
        <v>4.3599999999999997E-4</v>
      </c>
      <c r="R146" s="8">
        <v>4.0400000000000001E-4</v>
      </c>
      <c r="S146" s="8">
        <v>3.86E-4</v>
      </c>
      <c r="T146" s="8">
        <v>3.7800000000000003E-4</v>
      </c>
      <c r="U146" s="8">
        <v>3.6299999999999999E-4</v>
      </c>
      <c r="V146" s="8">
        <v>3.2200000000000002E-4</v>
      </c>
      <c r="W146" s="8">
        <v>3.21E-4</v>
      </c>
      <c r="X146" s="8">
        <v>2.6499999999999999E-4</v>
      </c>
      <c r="Y146" s="8">
        <v>2.34E-4</v>
      </c>
      <c r="Z146" s="8">
        <v>2.1599999999999999E-4</v>
      </c>
      <c r="AA146" s="8">
        <v>2.0900000000000001E-4</v>
      </c>
      <c r="AB146" s="8">
        <v>1.6299999999999998E-4</v>
      </c>
      <c r="AC146" s="8">
        <v>1.5099999999999998E-4</v>
      </c>
      <c r="AD146" s="8">
        <v>2.0699999999999999E-4</v>
      </c>
      <c r="AE146" s="8">
        <v>1.5900000000000002E-4</v>
      </c>
      <c r="AF146" s="8">
        <v>1.12E-4</v>
      </c>
      <c r="AG146" s="8">
        <v>1.16E-4</v>
      </c>
    </row>
    <row r="147" spans="1:33" s="8" customFormat="1" x14ac:dyDescent="0.2">
      <c r="A147" s="8" t="s">
        <v>11</v>
      </c>
      <c r="B147" s="8">
        <f t="shared" si="4"/>
        <v>1008.9499999999997</v>
      </c>
      <c r="C147" s="8">
        <v>25</v>
      </c>
      <c r="D147" s="8">
        <v>216.26</v>
      </c>
      <c r="E147" s="8">
        <v>5.76</v>
      </c>
      <c r="F147" s="8">
        <v>7.97</v>
      </c>
      <c r="G147" s="8">
        <v>18</v>
      </c>
      <c r="H147" s="8">
        <v>2.4300000000000002</v>
      </c>
      <c r="I147" s="8">
        <f>(F147*2.43)*(81/140)</f>
        <v>11.205250714285716</v>
      </c>
      <c r="J147" s="8">
        <v>1.7700000000000001E-3</v>
      </c>
      <c r="K147" s="8">
        <v>1.2300000000000002E-3</v>
      </c>
      <c r="L147" s="8">
        <v>1.07E-3</v>
      </c>
      <c r="M147" s="8">
        <v>9.6099999999999994E-4</v>
      </c>
      <c r="N147" s="8">
        <v>8.7300000000000008E-4</v>
      </c>
      <c r="O147" s="8">
        <v>8.2799999999999996E-4</v>
      </c>
      <c r="P147" s="8">
        <v>7.5799999999999999E-4</v>
      </c>
      <c r="Q147" s="8">
        <v>7.1000000000000002E-4</v>
      </c>
      <c r="R147" s="8">
        <v>6.8800000000000003E-4</v>
      </c>
      <c r="S147" s="8">
        <v>6.3600000000000006E-4</v>
      </c>
      <c r="T147" s="8">
        <v>5.8699999999999996E-4</v>
      </c>
      <c r="U147" s="8">
        <v>5.6700000000000001E-4</v>
      </c>
      <c r="V147" s="8">
        <v>5.3600000000000002E-4</v>
      </c>
      <c r="W147" s="8">
        <v>5.1000000000000004E-4</v>
      </c>
      <c r="X147" s="8">
        <v>5.0900000000000001E-4</v>
      </c>
      <c r="Y147" s="8">
        <v>5.0200000000000006E-4</v>
      </c>
      <c r="Z147" s="8">
        <v>4.2100000000000004E-4</v>
      </c>
      <c r="AA147" s="8">
        <v>4.5300000000000001E-4</v>
      </c>
      <c r="AB147" s="8">
        <v>3.5199999999999999E-4</v>
      </c>
      <c r="AC147" s="8">
        <v>2.8800000000000001E-4</v>
      </c>
      <c r="AD147" s="8">
        <v>3.5600000000000003E-4</v>
      </c>
      <c r="AE147" s="8">
        <v>2.9399999999999999E-4</v>
      </c>
      <c r="AF147" s="8">
        <v>2.9399999999999999E-4</v>
      </c>
      <c r="AG147" s="8">
        <v>3.0199999999999997E-4</v>
      </c>
    </row>
    <row r="148" spans="1:33" s="8" customFormat="1" x14ac:dyDescent="0.2">
      <c r="A148" s="8" t="s">
        <v>10</v>
      </c>
      <c r="B148" s="8">
        <f t="shared" si="4"/>
        <v>1009.0999999999997</v>
      </c>
      <c r="C148" s="8">
        <v>45</v>
      </c>
      <c r="D148" s="8">
        <v>216.13</v>
      </c>
      <c r="E148" s="8">
        <v>0.59</v>
      </c>
      <c r="F148" s="8">
        <v>4.37</v>
      </c>
      <c r="G148" s="8">
        <v>20</v>
      </c>
      <c r="H148" s="8">
        <v>2.4300000000000002</v>
      </c>
      <c r="I148" s="8">
        <f>(F148*2.37)*(81/140)</f>
        <v>5.9922064285714303</v>
      </c>
      <c r="J148" s="8">
        <v>2.2699999999999999E-3</v>
      </c>
      <c r="K148" s="8">
        <v>1.82E-3</v>
      </c>
      <c r="L148" s="8">
        <v>1.6899999999999999E-3</v>
      </c>
      <c r="M148" s="8">
        <v>1.5900000000000001E-3</v>
      </c>
      <c r="N148" s="8">
        <v>1.5299999999999999E-3</v>
      </c>
      <c r="O148" s="8">
        <v>1.48E-3</v>
      </c>
      <c r="P148" s="8">
        <v>1.4E-3</v>
      </c>
      <c r="Q148" s="8">
        <v>1.31E-3</v>
      </c>
      <c r="R148" s="8">
        <v>1.2600000000000001E-3</v>
      </c>
      <c r="S148" s="8">
        <v>1.1900000000000001E-3</v>
      </c>
      <c r="T148" s="8">
        <v>1.1299999999999999E-3</v>
      </c>
      <c r="U148" s="8">
        <v>1.08E-3</v>
      </c>
      <c r="V148" s="8">
        <v>1.07E-3</v>
      </c>
      <c r="W148" s="8">
        <v>1.0200000000000001E-3</v>
      </c>
      <c r="X148" s="8">
        <v>9.6099999999999994E-4</v>
      </c>
      <c r="Y148" s="8">
        <v>9.01E-4</v>
      </c>
      <c r="Z148" s="8">
        <v>8.2200000000000003E-4</v>
      </c>
      <c r="AA148" s="8">
        <v>7.9999999999999993E-4</v>
      </c>
      <c r="AB148" s="8">
        <v>7.2399999999999993E-4</v>
      </c>
      <c r="AC148" s="8">
        <v>6.7299999999999999E-4</v>
      </c>
      <c r="AD148" s="8">
        <v>5.9900000000000003E-4</v>
      </c>
      <c r="AE148" s="8">
        <v>6.38E-4</v>
      </c>
      <c r="AF148" s="8">
        <v>5.2599999999999999E-4</v>
      </c>
      <c r="AG148" s="8">
        <v>4.2999999999999999E-4</v>
      </c>
    </row>
    <row r="149" spans="1:33" s="8" customFormat="1" x14ac:dyDescent="0.2">
      <c r="A149" s="8" t="s">
        <v>9</v>
      </c>
      <c r="B149" s="8">
        <f t="shared" si="4"/>
        <v>1009.2499999999997</v>
      </c>
      <c r="C149" s="8">
        <v>65</v>
      </c>
      <c r="D149" s="8">
        <v>224.62</v>
      </c>
      <c r="E149" s="8">
        <v>6</v>
      </c>
      <c r="F149" s="8">
        <v>5.23</v>
      </c>
      <c r="G149" s="8">
        <v>17</v>
      </c>
      <c r="H149" s="8">
        <v>2.4300000000000002</v>
      </c>
      <c r="I149" s="8">
        <f>(F149*2.43)*(81/140)</f>
        <v>7.3530064285714305</v>
      </c>
      <c r="J149" s="8">
        <v>1.5299999999999999E-3</v>
      </c>
      <c r="K149" s="8">
        <v>1.1200000000000001E-3</v>
      </c>
      <c r="L149" s="8">
        <v>1.01E-3</v>
      </c>
      <c r="M149" s="8">
        <v>9.5600000000000004E-4</v>
      </c>
      <c r="N149" s="8">
        <v>8.7000000000000001E-4</v>
      </c>
      <c r="O149" s="8">
        <v>8.2200000000000003E-4</v>
      </c>
      <c r="P149" s="8">
        <v>7.8299999999999995E-4</v>
      </c>
      <c r="Q149" s="8">
        <v>7.2599999999999997E-4</v>
      </c>
      <c r="R149" s="8">
        <v>6.6700000000000006E-4</v>
      </c>
      <c r="S149" s="8">
        <v>6.5600000000000001E-4</v>
      </c>
      <c r="T149" s="8">
        <v>6.1799999999999995E-4</v>
      </c>
      <c r="U149" s="8">
        <v>5.7200000000000003E-4</v>
      </c>
      <c r="V149" s="8">
        <v>5.7700000000000004E-4</v>
      </c>
      <c r="W149" s="8">
        <v>5.2599999999999999E-4</v>
      </c>
      <c r="X149" s="8">
        <v>4.8999999999999998E-4</v>
      </c>
      <c r="Y149" s="8">
        <v>5.0000000000000001E-4</v>
      </c>
      <c r="Z149" s="8">
        <v>4.4700000000000002E-4</v>
      </c>
      <c r="AA149" s="8">
        <v>4.5200000000000004E-4</v>
      </c>
      <c r="AB149" s="8">
        <v>4.5400000000000003E-4</v>
      </c>
      <c r="AC149" s="8">
        <v>3.4499999999999998E-4</v>
      </c>
      <c r="AD149" s="8">
        <v>4.3599999999999997E-4</v>
      </c>
      <c r="AE149" s="8">
        <v>3.68E-4</v>
      </c>
      <c r="AF149" s="8">
        <v>3.2899999999999997E-4</v>
      </c>
      <c r="AG149" s="8">
        <v>2.6699999999999998E-4</v>
      </c>
    </row>
    <row r="150" spans="1:33" s="8" customFormat="1" x14ac:dyDescent="0.2">
      <c r="A150" s="8" t="s">
        <v>8</v>
      </c>
      <c r="B150" s="8">
        <f t="shared" si="4"/>
        <v>1009.3999999999996</v>
      </c>
      <c r="C150" s="8">
        <v>85</v>
      </c>
      <c r="D150" s="8">
        <v>234.05</v>
      </c>
      <c r="E150" s="8">
        <v>12.61</v>
      </c>
      <c r="F150" s="8">
        <v>6.58</v>
      </c>
      <c r="G150" s="8">
        <v>19</v>
      </c>
      <c r="H150" s="8">
        <v>2.4300000000000002</v>
      </c>
      <c r="I150" s="8">
        <f>(F150*2.37)*(81/140)</f>
        <v>9.022590000000001</v>
      </c>
      <c r="J150" s="8">
        <v>1.7700000000000001E-3</v>
      </c>
      <c r="K150" s="8">
        <v>1.2999999999999999E-3</v>
      </c>
      <c r="L150" s="8">
        <v>1.1999999999999999E-3</v>
      </c>
      <c r="M150" s="8">
        <v>1.1000000000000001E-3</v>
      </c>
      <c r="N150" s="8">
        <v>1.0399999999999999E-3</v>
      </c>
      <c r="O150" s="8">
        <v>9.6299999999999988E-4</v>
      </c>
      <c r="P150" s="8">
        <v>8.9999999999999998E-4</v>
      </c>
      <c r="Q150" s="8">
        <v>8.34E-4</v>
      </c>
      <c r="R150" s="8">
        <v>8.12E-4</v>
      </c>
      <c r="S150" s="8">
        <v>7.67E-4</v>
      </c>
      <c r="T150" s="8">
        <v>6.8899999999999994E-4</v>
      </c>
      <c r="U150" s="8">
        <v>6.6100000000000002E-4</v>
      </c>
      <c r="V150" s="8">
        <v>5.9500000000000004E-4</v>
      </c>
      <c r="W150" s="8">
        <v>5.9999999999999995E-4</v>
      </c>
      <c r="X150" s="8">
        <v>5.8100000000000003E-4</v>
      </c>
      <c r="Y150" s="8">
        <v>5.3900000000000009E-4</v>
      </c>
      <c r="Z150" s="8">
        <v>4.7100000000000001E-4</v>
      </c>
      <c r="AA150" s="8">
        <v>4.57E-4</v>
      </c>
      <c r="AB150" s="8">
        <v>4.4000000000000002E-4</v>
      </c>
      <c r="AC150" s="8">
        <v>4.3799999999999997E-4</v>
      </c>
      <c r="AD150" s="8">
        <v>3.2699999999999998E-4</v>
      </c>
      <c r="AE150" s="8">
        <v>3.1300000000000002E-4</v>
      </c>
      <c r="AF150" s="8">
        <v>3.01E-4</v>
      </c>
      <c r="AG150" s="8">
        <v>1.7100000000000001E-4</v>
      </c>
    </row>
    <row r="151" spans="1:33" s="8" customFormat="1" x14ac:dyDescent="0.2">
      <c r="A151" s="8" t="s">
        <v>7</v>
      </c>
      <c r="B151" s="8">
        <f t="shared" si="4"/>
        <v>1009.5499999999996</v>
      </c>
      <c r="C151" s="8">
        <v>105</v>
      </c>
      <c r="D151" s="8">
        <v>213.03</v>
      </c>
      <c r="E151" s="8">
        <v>2.61</v>
      </c>
      <c r="F151" s="8">
        <v>3.74</v>
      </c>
      <c r="G151" s="8">
        <v>15</v>
      </c>
      <c r="H151" s="8">
        <v>2.4300000000000002</v>
      </c>
      <c r="I151" s="8">
        <f>(F151*2.43)*(81/140)</f>
        <v>5.2581728571428581</v>
      </c>
      <c r="J151" s="8">
        <v>1.5400000000000001E-3</v>
      </c>
      <c r="K151" s="8">
        <v>1.0200000000000001E-3</v>
      </c>
      <c r="L151" s="8">
        <v>8.8000000000000003E-4</v>
      </c>
      <c r="M151" s="8">
        <v>8.2799999999999996E-4</v>
      </c>
      <c r="N151" s="8">
        <v>7.4300000000000006E-4</v>
      </c>
      <c r="O151" s="8">
        <v>6.9200000000000002E-4</v>
      </c>
      <c r="P151" s="8">
        <v>6.11E-4</v>
      </c>
      <c r="Q151" s="8">
        <v>5.6700000000000001E-4</v>
      </c>
      <c r="R151" s="8">
        <v>5.13E-4</v>
      </c>
      <c r="S151" s="8">
        <v>5.2300000000000003E-4</v>
      </c>
      <c r="T151" s="8">
        <v>5.0000000000000001E-4</v>
      </c>
      <c r="U151" s="8">
        <v>4.4799999999999999E-4</v>
      </c>
      <c r="V151" s="8">
        <v>3.97E-4</v>
      </c>
      <c r="W151" s="8">
        <v>3.6099999999999999E-4</v>
      </c>
      <c r="X151" s="8">
        <v>3.8200000000000002E-4</v>
      </c>
      <c r="Y151" s="8">
        <v>3.2400000000000001E-4</v>
      </c>
      <c r="Z151" s="8">
        <v>3.1199999999999999E-4</v>
      </c>
      <c r="AA151" s="8">
        <v>2.3000000000000001E-4</v>
      </c>
      <c r="AB151" s="8">
        <v>2.02E-4</v>
      </c>
      <c r="AC151" s="8">
        <v>2.5699999999999996E-4</v>
      </c>
      <c r="AD151" s="8">
        <v>2.63E-4</v>
      </c>
      <c r="AE151" s="8">
        <v>2.3799999999999998E-4</v>
      </c>
      <c r="AF151" s="8">
        <v>1.5800000000000002E-4</v>
      </c>
      <c r="AG151" s="8">
        <v>1.7200000000000001E-4</v>
      </c>
    </row>
    <row r="152" spans="1:33" s="8" customFormat="1" x14ac:dyDescent="0.2">
      <c r="A152" s="8" t="s">
        <v>6</v>
      </c>
      <c r="B152" s="8">
        <f t="shared" si="4"/>
        <v>1009.6999999999996</v>
      </c>
      <c r="C152" s="8">
        <v>125</v>
      </c>
      <c r="D152" s="8">
        <v>215.56</v>
      </c>
      <c r="E152" s="8">
        <v>3.19</v>
      </c>
      <c r="F152" s="8">
        <v>8.82</v>
      </c>
      <c r="G152" s="8">
        <v>14</v>
      </c>
      <c r="H152" s="8">
        <v>2.44</v>
      </c>
      <c r="I152" s="8">
        <f>(F152*2.37)*(81/140)</f>
        <v>12.094110000000002</v>
      </c>
      <c r="J152" s="8">
        <v>1.2699999999999999E-3</v>
      </c>
      <c r="K152" s="8">
        <v>8.6799999999999996E-4</v>
      </c>
      <c r="L152" s="8">
        <v>7.6000000000000004E-4</v>
      </c>
      <c r="M152" s="8">
        <v>7.1299999999999998E-4</v>
      </c>
      <c r="N152" s="8">
        <v>6.2699999999999995E-4</v>
      </c>
      <c r="O152" s="8">
        <v>5.8599999999999993E-4</v>
      </c>
      <c r="P152" s="8">
        <v>5.5599999999999996E-4</v>
      </c>
      <c r="Q152" s="8">
        <v>5.3900000000000009E-4</v>
      </c>
      <c r="R152" s="8">
        <v>4.95E-4</v>
      </c>
      <c r="S152" s="8">
        <v>4.6199999999999995E-4</v>
      </c>
      <c r="T152" s="8">
        <v>4.0999999999999999E-4</v>
      </c>
      <c r="U152" s="8">
        <v>3.77E-4</v>
      </c>
      <c r="V152" s="8">
        <v>3.4900000000000003E-4</v>
      </c>
      <c r="W152" s="8">
        <v>3.79E-4</v>
      </c>
      <c r="X152" s="8">
        <v>3.5199999999999999E-4</v>
      </c>
      <c r="Y152" s="8">
        <v>3.5800000000000003E-4</v>
      </c>
      <c r="Z152" s="8">
        <v>3.4600000000000001E-4</v>
      </c>
      <c r="AA152" s="8">
        <v>2.6699999999999998E-4</v>
      </c>
      <c r="AB152" s="8">
        <v>2.5699999999999996E-4</v>
      </c>
      <c r="AC152" s="8">
        <v>2.05E-4</v>
      </c>
      <c r="AD152" s="8">
        <v>2.3999999999999998E-4</v>
      </c>
      <c r="AE152" s="8">
        <v>1.9500000000000002E-4</v>
      </c>
      <c r="AF152" s="8">
        <v>1.5800000000000002E-4</v>
      </c>
      <c r="AG152" s="8">
        <v>1.9100000000000001E-4</v>
      </c>
    </row>
    <row r="153" spans="1:33" s="8" customFormat="1" x14ac:dyDescent="0.2">
      <c r="A153" s="8" t="s">
        <v>5</v>
      </c>
      <c r="B153" s="8">
        <f t="shared" si="4"/>
        <v>1009.8499999999996</v>
      </c>
      <c r="C153" s="8">
        <v>145</v>
      </c>
      <c r="D153" s="8">
        <v>215.35</v>
      </c>
      <c r="E153" s="8">
        <v>-1.32</v>
      </c>
      <c r="F153" s="8">
        <v>5.67</v>
      </c>
      <c r="G153" s="8">
        <v>20</v>
      </c>
      <c r="H153" s="8">
        <v>2.4300000000000002</v>
      </c>
      <c r="I153" s="8">
        <f>(F153*2.43)*(81/140)</f>
        <v>7.9716150000000008</v>
      </c>
      <c r="J153" s="8">
        <v>1.1900000000000001E-3</v>
      </c>
      <c r="K153" s="8">
        <v>9.2800000000000001E-4</v>
      </c>
      <c r="L153" s="8">
        <v>8.8199999999999997E-4</v>
      </c>
      <c r="M153" s="8">
        <v>8.4400000000000002E-4</v>
      </c>
      <c r="N153" s="8">
        <v>7.9599999999999994E-4</v>
      </c>
      <c r="O153" s="8">
        <v>7.5299999999999998E-4</v>
      </c>
      <c r="P153" s="8">
        <v>7.45E-4</v>
      </c>
      <c r="Q153" s="8">
        <v>7.0100000000000002E-4</v>
      </c>
      <c r="R153" s="8">
        <v>6.96E-4</v>
      </c>
      <c r="S153" s="8">
        <v>6.5799999999999995E-4</v>
      </c>
      <c r="T153" s="8">
        <v>6.2600000000000004E-4</v>
      </c>
      <c r="U153" s="8">
        <v>5.9199999999999997E-4</v>
      </c>
      <c r="V153" s="8">
        <v>5.7899999999999998E-4</v>
      </c>
      <c r="W153" s="8">
        <v>5.7000000000000009E-4</v>
      </c>
      <c r="X153" s="8">
        <v>5.2300000000000003E-4</v>
      </c>
      <c r="Y153" s="8">
        <v>4.9100000000000001E-4</v>
      </c>
      <c r="Z153" s="8">
        <v>4.7999999999999996E-4</v>
      </c>
      <c r="AA153" s="8">
        <v>4.3199999999999998E-4</v>
      </c>
      <c r="AB153" s="8">
        <v>4.6199999999999995E-4</v>
      </c>
      <c r="AC153" s="8">
        <v>3.9899999999999999E-4</v>
      </c>
      <c r="AD153" s="8">
        <v>3.5600000000000003E-4</v>
      </c>
      <c r="AE153" s="8">
        <v>3.19E-4</v>
      </c>
      <c r="AF153" s="8">
        <v>2.92E-4</v>
      </c>
      <c r="AG153" s="8">
        <v>2.8900000000000003E-4</v>
      </c>
    </row>
    <row r="154" spans="1:33" s="8" customFormat="1" x14ac:dyDescent="0.2">
      <c r="A154" s="8" t="s">
        <v>4</v>
      </c>
      <c r="B154" s="8">
        <f t="shared" si="4"/>
        <v>1009.9999999999995</v>
      </c>
      <c r="C154" s="8">
        <v>5</v>
      </c>
      <c r="D154" s="8">
        <v>209.39</v>
      </c>
      <c r="E154" s="8">
        <v>14.83</v>
      </c>
      <c r="F154" s="8">
        <v>5.47</v>
      </c>
      <c r="G154" s="8">
        <v>15</v>
      </c>
      <c r="H154" s="8">
        <v>2.4300000000000002</v>
      </c>
      <c r="I154" s="8">
        <f>(F154*2.37)*(81/140)</f>
        <v>7.5005421428571442</v>
      </c>
      <c r="J154" s="8">
        <v>2.2800000000000003E-3</v>
      </c>
      <c r="K154" s="8">
        <v>1.7700000000000001E-3</v>
      </c>
      <c r="L154" s="8">
        <v>1.66E-3</v>
      </c>
      <c r="M154" s="8">
        <v>1.5400000000000001E-3</v>
      </c>
      <c r="N154" s="8">
        <v>1.4500000000000001E-3</v>
      </c>
      <c r="O154" s="8">
        <v>1.34E-3</v>
      </c>
      <c r="P154" s="8">
        <v>1.2600000000000001E-3</v>
      </c>
      <c r="Q154" s="8">
        <v>1.1900000000000001E-3</v>
      </c>
      <c r="R154" s="8">
        <v>1.0399999999999999E-3</v>
      </c>
      <c r="S154" s="8">
        <v>9.7799999999999992E-4</v>
      </c>
      <c r="T154" s="8">
        <v>9.3199999999999999E-4</v>
      </c>
      <c r="U154" s="8">
        <v>8.5899999999999995E-4</v>
      </c>
      <c r="V154" s="8">
        <v>8.3500000000000002E-4</v>
      </c>
      <c r="W154" s="8">
        <v>8.5899999999999995E-4</v>
      </c>
      <c r="X154" s="8">
        <v>7.4700000000000005E-4</v>
      </c>
      <c r="Y154" s="8">
        <v>6.4499999999999996E-4</v>
      </c>
      <c r="Z154" s="8">
        <v>6.150000000000001E-4</v>
      </c>
      <c r="AA154" s="8">
        <v>5.3799999999999996E-4</v>
      </c>
      <c r="AB154" s="8">
        <v>4.9699999999999994E-4</v>
      </c>
      <c r="AC154" s="8">
        <v>5.1999999999999995E-4</v>
      </c>
      <c r="AD154" s="8">
        <v>3.5199999999999999E-4</v>
      </c>
      <c r="AE154" s="8">
        <v>4.1899999999999999E-4</v>
      </c>
      <c r="AF154" s="8">
        <v>4.6799999999999999E-4</v>
      </c>
      <c r="AG154" s="8">
        <v>2.1599999999999999E-4</v>
      </c>
    </row>
    <row r="155" spans="1:33" s="8" customFormat="1" x14ac:dyDescent="0.2">
      <c r="A155" s="8" t="s">
        <v>3</v>
      </c>
      <c r="B155" s="8">
        <f t="shared" si="4"/>
        <v>1010.1499999999995</v>
      </c>
      <c r="C155" s="8">
        <v>25</v>
      </c>
      <c r="D155" s="8">
        <v>215.49</v>
      </c>
      <c r="E155" s="8">
        <v>9.15</v>
      </c>
      <c r="F155" s="8">
        <v>3.49</v>
      </c>
      <c r="G155" s="8">
        <v>20</v>
      </c>
      <c r="H155" s="8">
        <v>2.4300000000000002</v>
      </c>
      <c r="I155" s="8">
        <f>(F155*2.43)*(81/140)</f>
        <v>4.9066907142857152</v>
      </c>
      <c r="J155" s="8">
        <v>5.0400000000000002E-3</v>
      </c>
      <c r="K155" s="8">
        <v>4.1599999999999996E-3</v>
      </c>
      <c r="L155" s="8">
        <v>3.8600000000000001E-3</v>
      </c>
      <c r="M155" s="8">
        <v>3.48E-3</v>
      </c>
      <c r="N155" s="8">
        <v>3.2799999999999999E-3</v>
      </c>
      <c r="O155" s="8">
        <v>3.0599999999999998E-3</v>
      </c>
      <c r="P155" s="8">
        <v>2.8300000000000001E-3</v>
      </c>
      <c r="Q155" s="8">
        <v>2.6099999999999999E-3</v>
      </c>
      <c r="R155" s="8">
        <v>2.4600000000000004E-3</v>
      </c>
      <c r="S155" s="8">
        <v>2.2299999999999998E-3</v>
      </c>
      <c r="T155" s="8">
        <v>2.0700000000000002E-3</v>
      </c>
      <c r="U155" s="8">
        <v>1.9400000000000001E-3</v>
      </c>
      <c r="V155" s="8">
        <v>1.82E-3</v>
      </c>
      <c r="W155" s="8">
        <v>1.7099999999999999E-3</v>
      </c>
      <c r="X155" s="8">
        <v>1.5999999999999999E-3</v>
      </c>
      <c r="Y155" s="8">
        <v>1.57E-3</v>
      </c>
      <c r="Z155" s="8">
        <v>1.3500000000000001E-3</v>
      </c>
      <c r="AA155" s="8">
        <v>1.1999999999999999E-3</v>
      </c>
      <c r="AB155" s="8">
        <v>1.08E-3</v>
      </c>
      <c r="AC155" s="8">
        <v>9.4499999999999998E-4</v>
      </c>
      <c r="AD155" s="8">
        <v>8.0199999999999998E-4</v>
      </c>
      <c r="AE155" s="8">
        <v>9.1699999999999995E-4</v>
      </c>
      <c r="AF155" s="8">
        <v>4.8800000000000004E-4</v>
      </c>
      <c r="AG155" s="8">
        <v>4.4499999999999997E-4</v>
      </c>
    </row>
    <row r="156" spans="1:33" s="8" customFormat="1" x14ac:dyDescent="0.2">
      <c r="A156" s="8" t="s">
        <v>2</v>
      </c>
      <c r="B156" s="8">
        <f t="shared" si="4"/>
        <v>1010.2999999999995</v>
      </c>
      <c r="C156" s="8">
        <v>45</v>
      </c>
      <c r="D156" s="8">
        <v>227.55</v>
      </c>
      <c r="E156" s="8">
        <v>9.31</v>
      </c>
      <c r="F156" s="8">
        <v>5.68</v>
      </c>
      <c r="G156" s="8">
        <v>14</v>
      </c>
      <c r="H156" s="8">
        <v>2.44</v>
      </c>
      <c r="I156" s="8">
        <f>(F156*2.37)*(81/140)</f>
        <v>7.7884971428571443</v>
      </c>
      <c r="J156" s="8">
        <v>5.2900000000000004E-3</v>
      </c>
      <c r="K156" s="8">
        <v>4.4000000000000003E-3</v>
      </c>
      <c r="L156" s="8">
        <v>3.7699999999999999E-3</v>
      </c>
      <c r="M156" s="8">
        <v>3.49E-3</v>
      </c>
      <c r="N156" s="8">
        <v>3.1999999999999997E-3</v>
      </c>
      <c r="O156" s="8">
        <v>2.97E-3</v>
      </c>
      <c r="P156" s="8">
        <v>2.7799999999999999E-3</v>
      </c>
      <c r="Q156" s="8">
        <v>2.5699999999999998E-3</v>
      </c>
      <c r="R156" s="8">
        <v>2.3999999999999998E-3</v>
      </c>
      <c r="S156" s="8">
        <v>2.14E-3</v>
      </c>
      <c r="T156" s="8">
        <v>1.9300000000000001E-3</v>
      </c>
      <c r="U156" s="8">
        <v>1.8599999999999999E-3</v>
      </c>
      <c r="V156" s="8">
        <v>1.7099999999999999E-3</v>
      </c>
      <c r="W156" s="8">
        <v>1.6199999999999999E-3</v>
      </c>
      <c r="X156" s="8">
        <v>1.57E-3</v>
      </c>
      <c r="Y156" s="8">
        <v>1.3799999999999999E-3</v>
      </c>
      <c r="Z156" s="8">
        <v>1.34E-3</v>
      </c>
      <c r="AA156" s="8">
        <v>1.1299999999999999E-3</v>
      </c>
      <c r="AB156" s="8">
        <v>9.5500000000000001E-4</v>
      </c>
      <c r="AC156" s="8">
        <v>7.7899999999999996E-4</v>
      </c>
      <c r="AD156" s="8">
        <v>5.9100000000000005E-4</v>
      </c>
      <c r="AE156" s="8">
        <v>6.1300000000000005E-4</v>
      </c>
      <c r="AF156" s="8">
        <v>5.1699999999999999E-4</v>
      </c>
      <c r="AG156" s="8">
        <v>4.9100000000000001E-4</v>
      </c>
    </row>
    <row r="157" spans="1:33" s="8" customFormat="1" x14ac:dyDescent="0.2">
      <c r="A157" s="8" t="s">
        <v>1</v>
      </c>
      <c r="B157" s="8">
        <f t="shared" si="4"/>
        <v>1010.4499999999995</v>
      </c>
      <c r="C157" s="8">
        <v>65</v>
      </c>
      <c r="D157" s="8">
        <v>224.8</v>
      </c>
      <c r="E157" s="8">
        <v>-0.15</v>
      </c>
      <c r="F157" s="8">
        <v>4.28</v>
      </c>
      <c r="G157" s="8">
        <v>17</v>
      </c>
      <c r="H157" s="8">
        <v>2.4300000000000002</v>
      </c>
      <c r="I157" s="8">
        <f>(F157*2.43)*(81/140)</f>
        <v>6.0173742857142871</v>
      </c>
      <c r="J157" s="8">
        <v>2.8899999999999998E-3</v>
      </c>
      <c r="K157" s="8">
        <v>2.2100000000000002E-3</v>
      </c>
      <c r="L157" s="8">
        <v>2.0300000000000001E-3</v>
      </c>
      <c r="M157" s="8">
        <v>1.8799999999999999E-3</v>
      </c>
      <c r="N157" s="8">
        <v>1.7600000000000001E-3</v>
      </c>
      <c r="O157" s="8">
        <v>1.6100000000000001E-3</v>
      </c>
      <c r="P157" s="8">
        <v>1.5299999999999999E-3</v>
      </c>
      <c r="Q157" s="8">
        <v>1.3699999999999999E-3</v>
      </c>
      <c r="R157" s="8">
        <v>1.2699999999999999E-3</v>
      </c>
      <c r="S157" s="8">
        <v>1.16E-3</v>
      </c>
      <c r="T157" s="8">
        <v>1.1000000000000001E-3</v>
      </c>
      <c r="U157" s="8">
        <v>1.07E-3</v>
      </c>
      <c r="V157" s="8">
        <v>1.0200000000000001E-3</v>
      </c>
      <c r="W157" s="8">
        <v>1E-3</v>
      </c>
      <c r="X157" s="8">
        <v>9.3500000000000007E-4</v>
      </c>
      <c r="Y157" s="8">
        <v>8.5099999999999998E-4</v>
      </c>
      <c r="Z157" s="8">
        <v>8.1700000000000002E-4</v>
      </c>
      <c r="AA157" s="8">
        <v>6.9699999999999992E-4</v>
      </c>
      <c r="AB157" s="8">
        <v>6.2299999999999996E-4</v>
      </c>
      <c r="AC157" s="8">
        <v>5.6899999999999995E-4</v>
      </c>
      <c r="AD157" s="8">
        <v>5.13E-4</v>
      </c>
      <c r="AE157" s="8">
        <v>4.66E-4</v>
      </c>
      <c r="AF157" s="8">
        <v>6.8599999999999998E-4</v>
      </c>
      <c r="AG157" s="8">
        <v>6.1799999999999995E-4</v>
      </c>
    </row>
    <row r="158" spans="1:33" s="8" customFormat="1" x14ac:dyDescent="0.2">
      <c r="A158" s="8" t="s">
        <v>0</v>
      </c>
      <c r="B158" s="8">
        <f>B157+0.15</f>
        <v>1010.5999999999995</v>
      </c>
      <c r="C158" s="8">
        <v>85</v>
      </c>
      <c r="D158" s="8">
        <v>239.93</v>
      </c>
      <c r="E158" s="8">
        <v>-3.81</v>
      </c>
      <c r="F158" s="8">
        <v>3.18</v>
      </c>
      <c r="G158" s="8">
        <v>16</v>
      </c>
      <c r="H158" s="8">
        <v>2.4300000000000002</v>
      </c>
      <c r="I158" s="8">
        <f>(F158*2.37)*(81/140)</f>
        <v>4.3604614285714298</v>
      </c>
      <c r="J158" s="8">
        <v>5.0400000000000002E-3</v>
      </c>
      <c r="K158" s="8">
        <v>4.1799999999999997E-3</v>
      </c>
      <c r="L158" s="8">
        <v>3.9099999999999994E-3</v>
      </c>
      <c r="M158" s="8">
        <v>3.6899999999999997E-3</v>
      </c>
      <c r="N158" s="8">
        <v>3.3400000000000001E-3</v>
      </c>
      <c r="O158" s="8">
        <v>3.15E-3</v>
      </c>
      <c r="P158" s="8">
        <v>2.9499999999999999E-3</v>
      </c>
      <c r="Q158" s="8">
        <v>2.7899999999999999E-3</v>
      </c>
      <c r="R158" s="8">
        <v>2.5500000000000002E-3</v>
      </c>
      <c r="S158" s="8">
        <v>2.33E-3</v>
      </c>
      <c r="T158" s="8">
        <v>2.2800000000000003E-3</v>
      </c>
      <c r="U158" s="8">
        <v>2.0999999999999999E-3</v>
      </c>
      <c r="V158" s="8">
        <v>2.0700000000000002E-3</v>
      </c>
      <c r="W158" s="8">
        <v>1.9300000000000001E-3</v>
      </c>
      <c r="X158" s="8">
        <v>1.7799999999999999E-3</v>
      </c>
      <c r="Y158" s="8">
        <v>1.72E-3</v>
      </c>
      <c r="Z158" s="8">
        <v>1.5600000000000002E-3</v>
      </c>
      <c r="AA158" s="8">
        <v>1.33E-3</v>
      </c>
      <c r="AB158" s="8">
        <v>1.1799999999999998E-3</v>
      </c>
      <c r="AC158" s="8">
        <v>1.3599999999999999E-3</v>
      </c>
      <c r="AD158" s="8">
        <v>1.15E-3</v>
      </c>
      <c r="AE158" s="8">
        <v>8.4800000000000001E-4</v>
      </c>
      <c r="AF158" s="8">
        <v>7.76E-4</v>
      </c>
      <c r="AG158" s="8">
        <v>9.2000000000000003E-4</v>
      </c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266E9-B4F5-5F4F-BA5E-5AF428414CDF}">
  <dimension ref="A1:AC159"/>
  <sheetViews>
    <sheetView workbookViewId="0">
      <selection activeCell="F6" sqref="F6"/>
    </sheetView>
  </sheetViews>
  <sheetFormatPr baseColWidth="10" defaultRowHeight="16" x14ac:dyDescent="0.2"/>
  <cols>
    <col min="3" max="3" width="12" bestFit="1" customWidth="1"/>
    <col min="4" max="4" width="10.83203125" style="5"/>
    <col min="5" max="12" width="12.33203125" style="5" bestFit="1" customWidth="1"/>
    <col min="13" max="13" width="12" style="5" bestFit="1" customWidth="1"/>
    <col min="14" max="17" width="12.33203125" style="5" bestFit="1" customWidth="1"/>
  </cols>
  <sheetData>
    <row r="1" spans="1:29" s="3" customFormat="1" x14ac:dyDescent="0.2">
      <c r="A1" s="3" t="s">
        <v>166</v>
      </c>
      <c r="B1" s="3" t="s">
        <v>162</v>
      </c>
      <c r="C1" s="3" t="s">
        <v>194</v>
      </c>
      <c r="D1" s="4" t="s">
        <v>167</v>
      </c>
      <c r="E1" s="4" t="s">
        <v>195</v>
      </c>
      <c r="F1" s="4" t="s">
        <v>199</v>
      </c>
      <c r="G1" s="4" t="s">
        <v>200</v>
      </c>
      <c r="H1" s="4" t="s">
        <v>201</v>
      </c>
      <c r="I1" s="4" t="s">
        <v>202</v>
      </c>
      <c r="J1" s="4" t="s">
        <v>203</v>
      </c>
      <c r="K1" s="4" t="s">
        <v>211</v>
      </c>
      <c r="L1" s="4" t="s">
        <v>205</v>
      </c>
      <c r="M1" s="4" t="s">
        <v>206</v>
      </c>
      <c r="N1" s="4" t="s">
        <v>207</v>
      </c>
      <c r="O1" s="4" t="s">
        <v>208</v>
      </c>
      <c r="P1" s="4" t="s">
        <v>209</v>
      </c>
      <c r="Q1" s="4" t="s">
        <v>210</v>
      </c>
    </row>
    <row r="2" spans="1:29" s="8" customFormat="1" x14ac:dyDescent="0.2">
      <c r="A2" s="8" t="s">
        <v>158</v>
      </c>
      <c r="B2" s="8">
        <v>1524</v>
      </c>
      <c r="C2" s="8">
        <v>5</v>
      </c>
      <c r="D2" s="9">
        <v>4.64E-3</v>
      </c>
      <c r="E2" s="9">
        <v>4.0999999999999995E-3</v>
      </c>
      <c r="F2" s="9">
        <v>3.6800000000000001E-3</v>
      </c>
      <c r="G2" s="9">
        <v>3.3400000000000001E-3</v>
      </c>
      <c r="H2" s="9">
        <v>3.1800000000000001E-3</v>
      </c>
      <c r="I2" s="9">
        <v>3.0199999999999997E-3</v>
      </c>
      <c r="J2" s="9">
        <v>2.8499999999999997E-3</v>
      </c>
      <c r="K2" s="9">
        <v>2.6699999999999996E-3</v>
      </c>
      <c r="L2" s="9">
        <v>2.3800000000000002E-3</v>
      </c>
      <c r="M2" s="9">
        <v>2.0499999999999997E-3</v>
      </c>
      <c r="N2" s="9">
        <v>1.7600000000000001E-3</v>
      </c>
      <c r="O2" s="9">
        <v>1.5E-3</v>
      </c>
      <c r="P2" s="9">
        <v>1.1000000000000001E-3</v>
      </c>
      <c r="Q2" s="9">
        <v>4.7399999999999997E-4</v>
      </c>
    </row>
    <row r="3" spans="1:29" s="8" customFormat="1" x14ac:dyDescent="0.2">
      <c r="A3" s="8" t="s">
        <v>156</v>
      </c>
      <c r="B3" s="8">
        <v>1524.2</v>
      </c>
      <c r="C3" s="8">
        <v>25</v>
      </c>
      <c r="D3" s="9">
        <v>1.3699999999999999E-2</v>
      </c>
      <c r="E3" s="9">
        <v>1.2999999999999999E-2</v>
      </c>
      <c r="F3" s="9">
        <v>1.23E-2</v>
      </c>
      <c r="G3" s="9">
        <v>1.1600000000000001E-2</v>
      </c>
      <c r="H3" s="9">
        <v>1.1300000000000001E-2</v>
      </c>
      <c r="I3" s="9">
        <v>1.0800000000000001E-2</v>
      </c>
      <c r="J3" s="9">
        <v>1.03E-2</v>
      </c>
      <c r="K3" s="9">
        <v>9.7999999999999997E-3</v>
      </c>
      <c r="L3" s="9">
        <v>9.0000000000000011E-3</v>
      </c>
      <c r="M3" s="9">
        <v>8.0499999999999999E-3</v>
      </c>
      <c r="N3" s="9">
        <v>7.1300000000000001E-3</v>
      </c>
      <c r="O3" s="9">
        <v>6.1700000000000001E-3</v>
      </c>
      <c r="P3" s="9">
        <v>4.6099999999999995E-3</v>
      </c>
      <c r="Q3" s="9">
        <v>1.89E-3</v>
      </c>
    </row>
    <row r="4" spans="1:29" s="8" customFormat="1" x14ac:dyDescent="0.2">
      <c r="A4" s="8" t="s">
        <v>154</v>
      </c>
      <c r="B4" s="8">
        <v>1524.3500000000001</v>
      </c>
      <c r="C4" s="8">
        <v>45</v>
      </c>
      <c r="D4" s="9">
        <v>9.3299999999999998E-3</v>
      </c>
      <c r="E4" s="9">
        <v>8.7800000000000013E-3</v>
      </c>
      <c r="F4" s="9">
        <v>8.2199999999999999E-3</v>
      </c>
      <c r="G4" s="9">
        <v>7.77E-3</v>
      </c>
      <c r="H4" s="9">
        <v>7.5000000000000006E-3</v>
      </c>
      <c r="I4" s="9">
        <v>7.2200000000000007E-3</v>
      </c>
      <c r="J4" s="9">
        <v>6.9700000000000005E-3</v>
      </c>
      <c r="K4" s="9">
        <v>6.4999999999999997E-3</v>
      </c>
      <c r="L4" s="9">
        <v>5.94E-3</v>
      </c>
      <c r="M4" s="9">
        <v>5.4600000000000004E-3</v>
      </c>
      <c r="N4" s="9">
        <v>4.8999999999999998E-3</v>
      </c>
      <c r="O4" s="9">
        <v>4.1899999999999993E-3</v>
      </c>
      <c r="P4" s="9">
        <v>3.13E-3</v>
      </c>
      <c r="Q4" s="9">
        <v>1.33E-3</v>
      </c>
    </row>
    <row r="5" spans="1:29" s="8" customFormat="1" x14ac:dyDescent="0.2">
      <c r="A5" s="8" t="s">
        <v>153</v>
      </c>
      <c r="B5" s="8">
        <v>1524.5000000000002</v>
      </c>
      <c r="C5" s="8">
        <v>65</v>
      </c>
      <c r="D5" s="9">
        <v>1.8099999999999998E-2</v>
      </c>
      <c r="E5" s="9">
        <v>1.7299999999999999E-2</v>
      </c>
      <c r="F5" s="9">
        <v>1.66E-2</v>
      </c>
      <c r="G5" s="9">
        <v>1.5900000000000001E-2</v>
      </c>
      <c r="H5" s="9">
        <v>1.52E-2</v>
      </c>
      <c r="I5" s="9">
        <v>1.47E-2</v>
      </c>
      <c r="J5" s="9">
        <v>1.4199999999999999E-2</v>
      </c>
      <c r="K5" s="9">
        <v>1.3699999999999999E-2</v>
      </c>
      <c r="L5" s="9">
        <v>1.2500000000000001E-2</v>
      </c>
      <c r="M5" s="9">
        <v>1.1600000000000001E-2</v>
      </c>
      <c r="N5" s="9">
        <v>1.0200000000000001E-2</v>
      </c>
      <c r="O5" s="9">
        <v>9.0799999999999995E-3</v>
      </c>
      <c r="P5" s="9">
        <v>6.5899999999999995E-3</v>
      </c>
      <c r="Q5" s="9">
        <v>2.8600000000000001E-3</v>
      </c>
    </row>
    <row r="6" spans="1:29" s="8" customFormat="1" x14ac:dyDescent="0.2">
      <c r="A6" s="8" t="s">
        <v>152</v>
      </c>
      <c r="B6" s="8">
        <v>1524.6500000000003</v>
      </c>
      <c r="C6" s="8">
        <v>85</v>
      </c>
      <c r="D6" s="9">
        <v>4.81E-3</v>
      </c>
      <c r="E6" s="9">
        <v>4.3200000000000001E-3</v>
      </c>
      <c r="F6" s="9">
        <v>3.9400000000000008E-3</v>
      </c>
      <c r="G6" s="9">
        <v>3.5999999999999999E-3</v>
      </c>
      <c r="H6" s="9">
        <v>3.4300000000000003E-3</v>
      </c>
      <c r="I6" s="9">
        <v>3.2499999999999999E-3</v>
      </c>
      <c r="J6" s="9">
        <v>3.0199999999999997E-3</v>
      </c>
      <c r="K6" s="9">
        <v>2.8499999999999997E-3</v>
      </c>
      <c r="L6" s="9">
        <v>2.48E-3</v>
      </c>
      <c r="M6" s="9">
        <v>2.2299999999999998E-3</v>
      </c>
      <c r="N6" s="9">
        <v>1.9400000000000001E-3</v>
      </c>
      <c r="O6" s="9">
        <v>1.6300000000000002E-3</v>
      </c>
      <c r="P6" s="9">
        <v>1.15E-3</v>
      </c>
      <c r="Q6" s="9">
        <v>5.1799999999999991E-4</v>
      </c>
    </row>
    <row r="7" spans="1:29" s="8" customFormat="1" x14ac:dyDescent="0.2">
      <c r="A7" s="8" t="s">
        <v>151</v>
      </c>
      <c r="B7" s="8">
        <v>1524.8000000000004</v>
      </c>
      <c r="C7" s="8">
        <v>105</v>
      </c>
      <c r="D7" s="9">
        <v>1.17E-2</v>
      </c>
      <c r="E7" s="9">
        <v>1.11E-2</v>
      </c>
      <c r="F7" s="9">
        <v>1.03E-2</v>
      </c>
      <c r="G7" s="9">
        <v>9.7000000000000003E-3</v>
      </c>
      <c r="H7" s="9">
        <v>9.3500000000000007E-3</v>
      </c>
      <c r="I7" s="9">
        <v>9.0100000000000006E-3</v>
      </c>
      <c r="J7" s="9">
        <v>8.4700000000000001E-3</v>
      </c>
      <c r="K7" s="9">
        <v>8.0499999999999999E-3</v>
      </c>
      <c r="L7" s="9">
        <v>7.2899999999999996E-3</v>
      </c>
      <c r="M7" s="9">
        <v>6.5399999999999998E-3</v>
      </c>
      <c r="N7" s="9">
        <v>5.8200000000000005E-3</v>
      </c>
      <c r="O7" s="9">
        <v>5.0799999999999994E-3</v>
      </c>
      <c r="P7" s="9">
        <v>3.6600000000000001E-3</v>
      </c>
      <c r="Q7" s="9">
        <v>1.5900000000000001E-3</v>
      </c>
    </row>
    <row r="8" spans="1:29" s="8" customFormat="1" x14ac:dyDescent="0.2">
      <c r="A8" s="8" t="s">
        <v>168</v>
      </c>
      <c r="B8" s="8">
        <v>1524.9500000000005</v>
      </c>
      <c r="C8" s="8">
        <v>125</v>
      </c>
      <c r="D8" s="9">
        <v>1.03E-2</v>
      </c>
      <c r="E8" s="9">
        <v>9.8099999999999993E-3</v>
      </c>
      <c r="F8" s="9">
        <v>9.219999999999999E-3</v>
      </c>
      <c r="G8" s="9">
        <v>8.5299999999999994E-3</v>
      </c>
      <c r="H8" s="9">
        <v>8.2400000000000008E-3</v>
      </c>
      <c r="I8" s="9">
        <v>7.8699999999999985E-3</v>
      </c>
      <c r="J8" s="9">
        <v>7.5499999999999994E-3</v>
      </c>
      <c r="K8" s="9">
        <v>7.1700000000000002E-3</v>
      </c>
      <c r="L8" s="9">
        <v>6.3600000000000002E-3</v>
      </c>
      <c r="M8" s="9">
        <v>5.8399999999999997E-3</v>
      </c>
      <c r="N8" s="9">
        <v>5.1999999999999998E-3</v>
      </c>
      <c r="O8" s="9">
        <v>4.5900000000000003E-3</v>
      </c>
      <c r="P8" s="9">
        <v>3.3E-3</v>
      </c>
      <c r="Q8" s="9">
        <v>1.4500000000000001E-3</v>
      </c>
    </row>
    <row r="9" spans="1:29" s="8" customFormat="1" x14ac:dyDescent="0.2">
      <c r="A9" s="8" t="s">
        <v>149</v>
      </c>
      <c r="B9" s="8">
        <v>1524.9500000000005</v>
      </c>
      <c r="C9" s="8">
        <v>145</v>
      </c>
      <c r="D9" s="9">
        <v>1.23E-2</v>
      </c>
      <c r="E9" s="9">
        <v>1.17E-2</v>
      </c>
      <c r="F9" s="9">
        <v>1.09E-2</v>
      </c>
      <c r="G9" s="9">
        <v>1.03E-2</v>
      </c>
      <c r="H9" s="9">
        <v>9.9399999999999992E-3</v>
      </c>
      <c r="I9" s="9">
        <v>9.5700000000000004E-3</v>
      </c>
      <c r="J9" s="9">
        <v>9.1900000000000003E-3</v>
      </c>
      <c r="K9" s="9">
        <v>8.6400000000000001E-3</v>
      </c>
      <c r="L9" s="9">
        <v>7.8399999999999997E-3</v>
      </c>
      <c r="M9" s="9">
        <v>7.2399999999999999E-3</v>
      </c>
      <c r="N9" s="9">
        <v>6.3500000000000006E-3</v>
      </c>
      <c r="O9" s="9">
        <v>5.5700000000000003E-3</v>
      </c>
      <c r="P9" s="9">
        <v>4.0899999999999999E-3</v>
      </c>
      <c r="Q9" s="9">
        <v>1.8500000000000001E-3</v>
      </c>
    </row>
    <row r="10" spans="1:29" s="8" customFormat="1" x14ac:dyDescent="0.2">
      <c r="A10" s="8" t="s">
        <v>148</v>
      </c>
      <c r="B10" s="8">
        <v>1524.9500000000005</v>
      </c>
      <c r="C10" s="8">
        <v>5</v>
      </c>
      <c r="D10" s="9">
        <v>1.24E-2</v>
      </c>
      <c r="E10" s="9">
        <v>1.1899999999999999E-2</v>
      </c>
      <c r="F10" s="9">
        <v>1.12E-2</v>
      </c>
      <c r="G10" s="9">
        <v>1.03E-2</v>
      </c>
      <c r="H10" s="9">
        <v>9.9399999999999992E-3</v>
      </c>
      <c r="I10" s="9">
        <v>9.5399999999999999E-3</v>
      </c>
      <c r="J10" s="9">
        <v>9.1400000000000006E-3</v>
      </c>
      <c r="K10" s="9">
        <v>8.5900000000000004E-3</v>
      </c>
      <c r="L10" s="9">
        <v>7.79E-3</v>
      </c>
      <c r="M10" s="9">
        <v>7.1400000000000005E-3</v>
      </c>
      <c r="N10" s="9">
        <v>6.2599999999999999E-3</v>
      </c>
      <c r="O10" s="9">
        <v>5.4299999999999999E-3</v>
      </c>
      <c r="P10" s="9">
        <v>3.96E-3</v>
      </c>
      <c r="Q10" s="9">
        <v>1.65E-3</v>
      </c>
    </row>
    <row r="11" spans="1:29" s="8" customFormat="1" x14ac:dyDescent="0.2">
      <c r="A11" s="8" t="s">
        <v>147</v>
      </c>
      <c r="B11" s="8">
        <v>1525.1000000000006</v>
      </c>
      <c r="C11" s="8">
        <v>25</v>
      </c>
      <c r="D11" s="9">
        <v>3.0000000000000002E-2</v>
      </c>
      <c r="E11" s="9">
        <v>2.9000000000000001E-2</v>
      </c>
      <c r="F11" s="9">
        <v>2.75E-2</v>
      </c>
      <c r="G11" s="9">
        <v>2.6200000000000001E-2</v>
      </c>
      <c r="H11" s="9">
        <v>2.5400000000000002E-2</v>
      </c>
      <c r="I11" s="9">
        <v>2.47E-2</v>
      </c>
      <c r="J11" s="9">
        <v>2.3699999999999999E-2</v>
      </c>
      <c r="K11" s="9">
        <v>2.2699999999999998E-2</v>
      </c>
      <c r="L11" s="9">
        <v>2.0799999999999999E-2</v>
      </c>
      <c r="M11" s="9">
        <v>1.9099999999999999E-2</v>
      </c>
      <c r="N11" s="9">
        <v>1.72E-2</v>
      </c>
      <c r="O11" s="9">
        <v>1.49E-2</v>
      </c>
      <c r="P11" s="9">
        <v>1.09E-2</v>
      </c>
      <c r="Q11" s="9">
        <v>4.6899999999999997E-3</v>
      </c>
    </row>
    <row r="12" spans="1:29" s="8" customFormat="1" x14ac:dyDescent="0.2">
      <c r="A12" s="8" t="s">
        <v>146</v>
      </c>
      <c r="B12" s="8">
        <v>1525.2500000000007</v>
      </c>
      <c r="C12" s="8">
        <v>45</v>
      </c>
      <c r="D12" s="9">
        <v>1.72E-2</v>
      </c>
      <c r="E12" s="9">
        <v>1.6799999999999999E-2</v>
      </c>
      <c r="F12" s="9">
        <v>1.5800000000000002E-2</v>
      </c>
      <c r="G12" s="9">
        <v>1.5000000000000001E-2</v>
      </c>
      <c r="H12" s="9">
        <v>1.4500000000000001E-2</v>
      </c>
      <c r="I12" s="9">
        <v>1.4E-2</v>
      </c>
      <c r="J12" s="9">
        <v>1.35E-2</v>
      </c>
      <c r="K12" s="9">
        <v>1.2799999999999999E-2</v>
      </c>
      <c r="L12" s="9">
        <v>1.1600000000000001E-2</v>
      </c>
      <c r="M12" s="9">
        <v>1.06E-2</v>
      </c>
      <c r="N12" s="9">
        <v>9.5200000000000007E-3</v>
      </c>
      <c r="O12" s="9">
        <v>8.1799999999999998E-3</v>
      </c>
      <c r="P12" s="9">
        <v>5.9800000000000001E-3</v>
      </c>
      <c r="Q12" s="9">
        <v>2.48E-3</v>
      </c>
    </row>
    <row r="13" spans="1:29" s="8" customFormat="1" x14ac:dyDescent="0.2">
      <c r="A13" s="8" t="s">
        <v>145</v>
      </c>
      <c r="B13" s="8">
        <v>1525.4000000000008</v>
      </c>
      <c r="C13" s="8">
        <v>65</v>
      </c>
      <c r="D13" s="9">
        <v>1.47E-2</v>
      </c>
      <c r="E13" s="9">
        <v>1.4199999999999999E-2</v>
      </c>
      <c r="F13" s="9">
        <v>1.34E-2</v>
      </c>
      <c r="G13" s="9">
        <v>1.26E-2</v>
      </c>
      <c r="H13" s="9">
        <v>1.21E-2</v>
      </c>
      <c r="I13" s="9">
        <v>1.17E-2</v>
      </c>
      <c r="J13" s="9">
        <v>1.1300000000000001E-2</v>
      </c>
      <c r="K13" s="9">
        <v>1.06E-2</v>
      </c>
      <c r="L13" s="9">
        <v>9.6800000000000011E-3</v>
      </c>
      <c r="M13" s="9">
        <v>9.0100000000000006E-3</v>
      </c>
      <c r="N13" s="9">
        <v>7.9400000000000009E-3</v>
      </c>
      <c r="O13" s="9">
        <v>6.8999999999999999E-3</v>
      </c>
      <c r="P13" s="9">
        <v>5.0200000000000002E-3</v>
      </c>
      <c r="Q13" s="9">
        <v>1.9400000000000001E-3</v>
      </c>
      <c r="AC13" s="8">
        <f>0.00005/((4*PI())*0.0000001)</f>
        <v>39.788735772973837</v>
      </c>
    </row>
    <row r="14" spans="1:29" s="8" customFormat="1" x14ac:dyDescent="0.2">
      <c r="A14" s="8" t="s">
        <v>144</v>
      </c>
      <c r="B14" s="8">
        <v>1525.5500000000009</v>
      </c>
      <c r="C14" s="8">
        <v>85</v>
      </c>
      <c r="D14" s="9">
        <v>1.21E-2</v>
      </c>
      <c r="E14" s="9">
        <v>1.1600000000000001E-2</v>
      </c>
      <c r="F14" s="9">
        <v>1.0699999999999999E-2</v>
      </c>
      <c r="G14" s="9">
        <v>9.9699999999999997E-3</v>
      </c>
      <c r="H14" s="9">
        <v>9.5700000000000004E-3</v>
      </c>
      <c r="I14" s="9">
        <v>9.1700000000000011E-3</v>
      </c>
      <c r="J14" s="9">
        <v>8.5599999999999999E-3</v>
      </c>
      <c r="K14" s="9">
        <v>8.1100000000000009E-3</v>
      </c>
      <c r="L14" s="9">
        <v>7.2699999999999996E-3</v>
      </c>
      <c r="M14" s="9">
        <v>6.4799999999999996E-3</v>
      </c>
      <c r="N14" s="9">
        <v>5.7799999999999995E-3</v>
      </c>
      <c r="O14" s="9">
        <v>4.9399999999999999E-3</v>
      </c>
      <c r="P14" s="9">
        <v>3.49E-3</v>
      </c>
      <c r="Q14" s="9">
        <v>1.39E-3</v>
      </c>
      <c r="AC14" s="8">
        <v>39.799999999999997</v>
      </c>
    </row>
    <row r="15" spans="1:29" s="8" customFormat="1" x14ac:dyDescent="0.2">
      <c r="A15" s="8" t="s">
        <v>143</v>
      </c>
      <c r="B15" s="8">
        <v>1525.700000000001</v>
      </c>
      <c r="C15" s="8">
        <v>105</v>
      </c>
      <c r="D15" s="9">
        <v>1.15E-2</v>
      </c>
      <c r="E15" s="9">
        <v>1.09E-2</v>
      </c>
      <c r="F15" s="9">
        <v>1.0200000000000001E-2</v>
      </c>
      <c r="G15" s="9">
        <v>9.6500000000000006E-3</v>
      </c>
      <c r="H15" s="9">
        <v>9.3100000000000006E-3</v>
      </c>
      <c r="I15" s="9">
        <v>9.0100000000000006E-3</v>
      </c>
      <c r="J15" s="9">
        <v>8.4700000000000001E-3</v>
      </c>
      <c r="K15" s="9">
        <v>8.0700000000000008E-3</v>
      </c>
      <c r="L15" s="9">
        <v>7.3200000000000001E-3</v>
      </c>
      <c r="M15" s="9">
        <v>6.8000000000000005E-3</v>
      </c>
      <c r="N15" s="9">
        <v>5.9300000000000004E-3</v>
      </c>
      <c r="O15" s="9">
        <v>5.0900000000000008E-3</v>
      </c>
      <c r="P15" s="9">
        <v>3.64E-3</v>
      </c>
      <c r="Q15" s="9">
        <v>1.5E-3</v>
      </c>
    </row>
    <row r="16" spans="1:29" s="8" customFormat="1" x14ac:dyDescent="0.2">
      <c r="A16" s="8" t="s">
        <v>142</v>
      </c>
      <c r="B16" s="8">
        <v>1525.850000000001</v>
      </c>
      <c r="C16" s="8">
        <v>125</v>
      </c>
      <c r="D16" s="9">
        <v>1.7000000000000001E-2</v>
      </c>
      <c r="E16" s="9">
        <v>1.6299999999999999E-2</v>
      </c>
      <c r="F16" s="9">
        <v>1.5400000000000002E-2</v>
      </c>
      <c r="G16" s="9">
        <v>1.46E-2</v>
      </c>
      <c r="H16" s="9">
        <v>1.41E-2</v>
      </c>
      <c r="I16" s="9">
        <v>1.3600000000000001E-2</v>
      </c>
      <c r="J16" s="9">
        <v>1.2999999999999999E-2</v>
      </c>
      <c r="K16" s="9">
        <v>1.2500000000000001E-2</v>
      </c>
      <c r="L16" s="9">
        <v>1.15E-2</v>
      </c>
      <c r="M16" s="9">
        <v>1.04E-2</v>
      </c>
      <c r="N16" s="9">
        <v>9.4299999999999991E-3</v>
      </c>
      <c r="O16" s="9">
        <v>7.9699999999999997E-3</v>
      </c>
      <c r="P16" s="9">
        <v>5.7599999999999995E-3</v>
      </c>
      <c r="Q16" s="9">
        <v>2.3999999999999998E-3</v>
      </c>
    </row>
    <row r="17" spans="1:17" s="8" customFormat="1" x14ac:dyDescent="0.2">
      <c r="A17" s="8" t="s">
        <v>141</v>
      </c>
      <c r="B17" s="8">
        <v>1526.0000000000011</v>
      </c>
      <c r="C17" s="8">
        <v>145</v>
      </c>
      <c r="D17" s="9">
        <v>1.7000000000000001E-2</v>
      </c>
      <c r="E17" s="9">
        <v>1.6399999999999998E-2</v>
      </c>
      <c r="F17" s="9">
        <v>1.5599999999999999E-2</v>
      </c>
      <c r="G17" s="9">
        <v>1.47E-2</v>
      </c>
      <c r="H17" s="9">
        <v>1.4199999999999999E-2</v>
      </c>
      <c r="I17" s="9">
        <v>1.3900000000000001E-2</v>
      </c>
      <c r="J17" s="9">
        <v>1.34E-2</v>
      </c>
      <c r="K17" s="9">
        <v>1.26E-2</v>
      </c>
      <c r="L17" s="9">
        <v>1.1600000000000001E-2</v>
      </c>
      <c r="M17" s="9">
        <v>1.06E-2</v>
      </c>
      <c r="N17" s="9">
        <v>9.6299999999999997E-3</v>
      </c>
      <c r="O17" s="9">
        <v>8.2900000000000005E-3</v>
      </c>
      <c r="P17" s="9">
        <v>6.1000000000000004E-3</v>
      </c>
      <c r="Q17" s="9">
        <v>2.5100000000000001E-3</v>
      </c>
    </row>
    <row r="18" spans="1:17" s="8" customFormat="1" x14ac:dyDescent="0.2">
      <c r="A18" s="8" t="s">
        <v>140</v>
      </c>
      <c r="B18" s="8">
        <v>1526.1500000000012</v>
      </c>
      <c r="C18" s="8">
        <v>5</v>
      </c>
      <c r="D18" s="9">
        <v>1.01E-2</v>
      </c>
      <c r="E18" s="9">
        <v>9.6900000000000007E-3</v>
      </c>
      <c r="F18" s="9">
        <v>9.1700000000000011E-3</v>
      </c>
      <c r="G18" s="9">
        <v>8.5500000000000003E-3</v>
      </c>
      <c r="H18" s="9">
        <v>8.26E-3</v>
      </c>
      <c r="I18" s="9">
        <v>7.9500000000000005E-3</v>
      </c>
      <c r="J18" s="9">
        <v>7.62E-3</v>
      </c>
      <c r="K18" s="9">
        <v>7.2500000000000004E-3</v>
      </c>
      <c r="L18" s="9">
        <v>6.4799999999999996E-3</v>
      </c>
      <c r="M18" s="9">
        <v>5.9800000000000001E-3</v>
      </c>
      <c r="N18" s="9">
        <v>5.3200000000000001E-3</v>
      </c>
      <c r="O18" s="9">
        <v>4.7000000000000002E-3</v>
      </c>
      <c r="P18" s="9">
        <v>3.3699999999999997E-3</v>
      </c>
      <c r="Q18" s="9">
        <v>1.3599999999999999E-3</v>
      </c>
    </row>
    <row r="19" spans="1:17" s="8" customFormat="1" x14ac:dyDescent="0.2">
      <c r="A19" s="8" t="s">
        <v>139</v>
      </c>
      <c r="B19" s="8">
        <v>1526.3000000000013</v>
      </c>
      <c r="C19" s="8">
        <v>25</v>
      </c>
      <c r="D19" s="9">
        <v>3.8099999999999995E-2</v>
      </c>
      <c r="E19" s="9">
        <v>3.6499999999999998E-2</v>
      </c>
      <c r="F19" s="9">
        <v>3.44E-2</v>
      </c>
      <c r="G19" s="9">
        <v>3.2399999999999998E-2</v>
      </c>
      <c r="H19" s="9">
        <v>3.1399999999999997E-2</v>
      </c>
      <c r="I19" s="9">
        <v>3.0199999999999998E-2</v>
      </c>
      <c r="J19" s="9">
        <v>2.9000000000000001E-2</v>
      </c>
      <c r="K19" s="9">
        <v>2.76E-2</v>
      </c>
      <c r="L19" s="9">
        <v>2.5400000000000002E-2</v>
      </c>
      <c r="M19" s="9">
        <v>2.35E-2</v>
      </c>
      <c r="N19" s="9">
        <v>2.0899999999999998E-2</v>
      </c>
      <c r="O19" s="9">
        <v>1.84E-2</v>
      </c>
      <c r="P19" s="9">
        <v>1.4E-2</v>
      </c>
      <c r="Q19" s="9">
        <v>5.8799999999999998E-3</v>
      </c>
    </row>
    <row r="20" spans="1:17" s="8" customFormat="1" x14ac:dyDescent="0.2">
      <c r="A20" s="8" t="s">
        <v>138</v>
      </c>
      <c r="B20" s="8">
        <v>1526.4500000000014</v>
      </c>
      <c r="C20" s="8">
        <v>45</v>
      </c>
      <c r="D20" s="9">
        <v>9.8700000000000003E-3</v>
      </c>
      <c r="E20" s="9">
        <v>9.4999999999999998E-3</v>
      </c>
      <c r="F20" s="9">
        <v>9.0399999999999994E-3</v>
      </c>
      <c r="G20" s="9">
        <v>8.4100000000000008E-3</v>
      </c>
      <c r="H20" s="9">
        <v>8.1600000000000006E-3</v>
      </c>
      <c r="I20" s="9">
        <v>7.8499999999999993E-3</v>
      </c>
      <c r="J20" s="9">
        <v>7.5499999999999994E-3</v>
      </c>
      <c r="K20" s="9">
        <v>7.26E-3</v>
      </c>
      <c r="L20" s="9">
        <v>6.5100000000000002E-3</v>
      </c>
      <c r="M20" s="9">
        <v>6.0499999999999998E-3</v>
      </c>
      <c r="N20" s="9">
        <v>5.47E-3</v>
      </c>
      <c r="O20" s="9">
        <v>4.8500000000000001E-3</v>
      </c>
      <c r="P20" s="9">
        <v>3.5700000000000003E-3</v>
      </c>
      <c r="Q20" s="9">
        <v>1.5499999999999999E-3</v>
      </c>
    </row>
    <row r="21" spans="1:17" s="8" customFormat="1" x14ac:dyDescent="0.2">
      <c r="A21" s="8" t="s">
        <v>137</v>
      </c>
      <c r="B21" s="8">
        <v>1526.6000000000015</v>
      </c>
      <c r="C21" s="8">
        <v>65</v>
      </c>
      <c r="D21" s="9">
        <v>1.52E-2</v>
      </c>
      <c r="E21" s="9">
        <v>1.46E-2</v>
      </c>
      <c r="F21" s="9">
        <v>1.3699999999999999E-2</v>
      </c>
      <c r="G21" s="9">
        <v>1.2799999999999999E-2</v>
      </c>
      <c r="H21" s="9">
        <v>1.23E-2</v>
      </c>
      <c r="I21" s="9">
        <v>1.18E-2</v>
      </c>
      <c r="J21" s="9">
        <v>1.1300000000000001E-2</v>
      </c>
      <c r="K21" s="9">
        <v>1.06E-2</v>
      </c>
      <c r="L21" s="9">
        <v>9.6500000000000006E-3</v>
      </c>
      <c r="M21" s="9">
        <v>9.0399999999999994E-3</v>
      </c>
      <c r="N21" s="9">
        <v>7.8699999999999985E-3</v>
      </c>
      <c r="O21" s="9">
        <v>6.9700000000000005E-3</v>
      </c>
      <c r="P21" s="9">
        <v>5.13E-3</v>
      </c>
      <c r="Q21" s="9">
        <v>2.2500000000000003E-3</v>
      </c>
    </row>
    <row r="22" spans="1:17" s="8" customFormat="1" x14ac:dyDescent="0.2">
      <c r="A22" s="8" t="s">
        <v>136</v>
      </c>
      <c r="B22" s="8">
        <v>1526.7500000000016</v>
      </c>
      <c r="C22" s="8">
        <v>85</v>
      </c>
      <c r="D22" s="9">
        <v>1.04E-2</v>
      </c>
      <c r="E22" s="9">
        <v>9.9299999999999996E-3</v>
      </c>
      <c r="F22" s="9">
        <v>9.3400000000000011E-3</v>
      </c>
      <c r="G22" s="9">
        <v>8.6400000000000001E-3</v>
      </c>
      <c r="H22" s="9">
        <v>8.3300000000000006E-3</v>
      </c>
      <c r="I22" s="9">
        <v>7.9900000000000006E-3</v>
      </c>
      <c r="J22" s="9">
        <v>7.6299999999999996E-3</v>
      </c>
      <c r="K22" s="9">
        <v>7.26E-3</v>
      </c>
      <c r="L22" s="9">
        <v>6.4799999999999996E-3</v>
      </c>
      <c r="M22" s="9">
        <v>5.9499999999999996E-3</v>
      </c>
      <c r="N22" s="9">
        <v>5.2700000000000004E-3</v>
      </c>
      <c r="O22" s="9">
        <v>4.6700000000000005E-3</v>
      </c>
      <c r="P22" s="9">
        <v>3.3799999999999998E-3</v>
      </c>
      <c r="Q22" s="9">
        <v>1.47E-3</v>
      </c>
    </row>
    <row r="23" spans="1:17" s="8" customFormat="1" x14ac:dyDescent="0.2">
      <c r="A23" s="8" t="s">
        <v>135</v>
      </c>
      <c r="B23" s="8">
        <v>1526.9000000000017</v>
      </c>
      <c r="C23" s="8">
        <v>105</v>
      </c>
      <c r="D23" s="9">
        <v>1.0499999999999999E-2</v>
      </c>
      <c r="E23" s="9">
        <v>0.01</v>
      </c>
      <c r="F23" s="9">
        <v>9.41E-3</v>
      </c>
      <c r="G23" s="9">
        <v>8.7200000000000003E-3</v>
      </c>
      <c r="H23" s="9">
        <v>8.369999999999999E-3</v>
      </c>
      <c r="I23" s="9">
        <v>8.0499999999999999E-3</v>
      </c>
      <c r="J23" s="9">
        <v>7.6899999999999989E-3</v>
      </c>
      <c r="K23" s="9">
        <v>7.3000000000000001E-3</v>
      </c>
      <c r="L23" s="9">
        <v>6.4999999999999997E-3</v>
      </c>
      <c r="M23" s="9">
        <v>5.9900000000000005E-3</v>
      </c>
      <c r="N23" s="9">
        <v>5.2900000000000004E-3</v>
      </c>
      <c r="O23" s="9">
        <v>4.6899999999999997E-3</v>
      </c>
      <c r="P23" s="9">
        <v>3.4000000000000002E-3</v>
      </c>
      <c r="Q23" s="9">
        <v>1.5400000000000001E-3</v>
      </c>
    </row>
    <row r="24" spans="1:17" s="8" customFormat="1" x14ac:dyDescent="0.2">
      <c r="A24" s="8" t="s">
        <v>134</v>
      </c>
      <c r="B24" s="8">
        <v>1527.0500000000018</v>
      </c>
      <c r="C24" s="8">
        <v>125</v>
      </c>
      <c r="D24" s="9">
        <v>9.2099999999999994E-3</v>
      </c>
      <c r="E24" s="9">
        <v>8.709999999999999E-3</v>
      </c>
      <c r="F24" s="9">
        <v>8.1300000000000001E-3</v>
      </c>
      <c r="G24" s="9">
        <v>7.6599999999999993E-3</v>
      </c>
      <c r="H24" s="9">
        <v>7.3699999999999998E-3</v>
      </c>
      <c r="I24" s="9">
        <v>7.0800000000000004E-3</v>
      </c>
      <c r="J24" s="9">
        <v>6.8300000000000001E-3</v>
      </c>
      <c r="K24" s="9">
        <v>6.3199999999999992E-3</v>
      </c>
      <c r="L24" s="9">
        <v>5.7400000000000003E-3</v>
      </c>
      <c r="M24" s="9">
        <v>5.3E-3</v>
      </c>
      <c r="N24" s="9">
        <v>4.7499999999999999E-3</v>
      </c>
      <c r="O24" s="9">
        <v>4.0499999999999998E-3</v>
      </c>
      <c r="P24" s="9">
        <v>3.0299999999999997E-3</v>
      </c>
      <c r="Q24" s="9">
        <v>1.42E-3</v>
      </c>
    </row>
    <row r="25" spans="1:17" s="8" customFormat="1" x14ac:dyDescent="0.2">
      <c r="A25" s="8" t="s">
        <v>133</v>
      </c>
      <c r="B25" s="8">
        <v>1527.2000000000019</v>
      </c>
      <c r="C25" s="8">
        <v>145</v>
      </c>
      <c r="D25" s="9">
        <v>1.6500000000000001E-2</v>
      </c>
      <c r="E25" s="9">
        <v>1.6E-2</v>
      </c>
      <c r="F25" s="9">
        <v>1.5000000000000001E-2</v>
      </c>
      <c r="G25" s="9">
        <v>1.4199999999999999E-2</v>
      </c>
      <c r="H25" s="9">
        <v>1.3699999999999999E-2</v>
      </c>
      <c r="I25" s="9">
        <v>1.3100000000000001E-2</v>
      </c>
      <c r="J25" s="9">
        <v>1.26E-2</v>
      </c>
      <c r="K25" s="9">
        <v>1.2E-2</v>
      </c>
      <c r="L25" s="9">
        <v>1.0800000000000001E-2</v>
      </c>
      <c r="M25" s="9">
        <v>9.92E-3</v>
      </c>
      <c r="N25" s="9">
        <v>8.7600000000000004E-3</v>
      </c>
      <c r="O25" s="9">
        <v>7.6099999999999996E-3</v>
      </c>
      <c r="P25" s="9">
        <v>5.5100000000000001E-3</v>
      </c>
      <c r="Q25" s="9">
        <v>2.2599999999999999E-3</v>
      </c>
    </row>
    <row r="26" spans="1:17" s="8" customFormat="1" x14ac:dyDescent="0.2">
      <c r="A26" s="8" t="s">
        <v>132</v>
      </c>
      <c r="B26" s="8">
        <v>1527.350000000002</v>
      </c>
      <c r="C26" s="8">
        <v>5</v>
      </c>
      <c r="D26" s="9">
        <v>1.17E-2</v>
      </c>
      <c r="E26" s="9">
        <v>1.12E-2</v>
      </c>
      <c r="F26" s="9">
        <v>1.04E-2</v>
      </c>
      <c r="G26" s="9">
        <v>9.8200000000000006E-3</v>
      </c>
      <c r="H26" s="9">
        <v>9.4800000000000006E-3</v>
      </c>
      <c r="I26" s="9">
        <v>9.130000000000001E-3</v>
      </c>
      <c r="J26" s="9">
        <v>8.6400000000000001E-3</v>
      </c>
      <c r="K26" s="9">
        <v>8.2300000000000012E-3</v>
      </c>
      <c r="L26" s="9">
        <v>7.4399999999999996E-3</v>
      </c>
      <c r="M26" s="9">
        <v>6.8799999999999998E-3</v>
      </c>
      <c r="N26" s="9">
        <v>6.0200000000000002E-3</v>
      </c>
      <c r="O26" s="9">
        <v>5.2199999999999998E-3</v>
      </c>
      <c r="P26" s="9">
        <v>3.81E-3</v>
      </c>
      <c r="Q26" s="9">
        <v>1.5799999999999998E-3</v>
      </c>
    </row>
    <row r="27" spans="1:17" s="8" customFormat="1" x14ac:dyDescent="0.2">
      <c r="A27" s="8" t="s">
        <v>131</v>
      </c>
      <c r="B27" s="8">
        <v>1527.500000000002</v>
      </c>
      <c r="C27" s="8">
        <v>25</v>
      </c>
      <c r="D27" s="9">
        <v>1.09E-2</v>
      </c>
      <c r="E27" s="9">
        <v>1.03E-2</v>
      </c>
      <c r="F27" s="9">
        <v>9.8700000000000003E-3</v>
      </c>
      <c r="G27" s="9">
        <v>9.3299999999999998E-3</v>
      </c>
      <c r="H27" s="9">
        <v>9.0299999999999998E-3</v>
      </c>
      <c r="I27" s="9">
        <v>8.5000000000000006E-3</v>
      </c>
      <c r="J27" s="9">
        <v>8.1899999999999994E-3</v>
      </c>
      <c r="K27" s="9">
        <v>7.7499999999999999E-3</v>
      </c>
      <c r="L27" s="9">
        <v>7.0199999999999993E-3</v>
      </c>
      <c r="M27" s="9">
        <v>6.3500000000000006E-3</v>
      </c>
      <c r="N27" s="9">
        <v>5.5999999999999999E-3</v>
      </c>
      <c r="O27" s="9">
        <v>4.8799999999999998E-3</v>
      </c>
      <c r="P27" s="9">
        <v>3.5099999999999997E-3</v>
      </c>
      <c r="Q27" s="9">
        <v>1.5299999999999999E-3</v>
      </c>
    </row>
    <row r="28" spans="1:17" s="8" customFormat="1" x14ac:dyDescent="0.2">
      <c r="A28" s="8" t="s">
        <v>130</v>
      </c>
      <c r="B28" s="8">
        <v>1527.7000000000021</v>
      </c>
      <c r="C28" s="8">
        <v>45</v>
      </c>
      <c r="D28" s="9">
        <v>1.3600000000000001E-2</v>
      </c>
      <c r="E28" s="9">
        <v>1.17E-2</v>
      </c>
      <c r="F28" s="9">
        <v>9.9699999999999997E-3</v>
      </c>
      <c r="G28" s="9">
        <v>8.3000000000000001E-3</v>
      </c>
      <c r="H28" s="9">
        <v>7.5499999999999994E-3</v>
      </c>
      <c r="I28" s="9">
        <v>6.8999999999999999E-3</v>
      </c>
      <c r="J28" s="9">
        <v>6.1199999999999996E-3</v>
      </c>
      <c r="K28" s="9">
        <v>5.4299999999999999E-3</v>
      </c>
      <c r="L28" s="9">
        <v>4.5100000000000001E-3</v>
      </c>
      <c r="M28" s="9">
        <v>3.7199999999999998E-3</v>
      </c>
      <c r="N28" s="9">
        <v>3.0199999999999997E-3</v>
      </c>
      <c r="O28" s="9">
        <v>2.3900000000000002E-3</v>
      </c>
      <c r="P28" s="9">
        <v>1.4599999999999999E-3</v>
      </c>
      <c r="Q28" s="9">
        <v>4.4999999999999999E-4</v>
      </c>
    </row>
    <row r="29" spans="1:17" s="8" customFormat="1" x14ac:dyDescent="0.2">
      <c r="A29" s="8" t="s">
        <v>129</v>
      </c>
      <c r="B29" s="8">
        <v>1527.8500000000022</v>
      </c>
      <c r="C29" s="8">
        <v>65</v>
      </c>
      <c r="D29" s="9">
        <v>3.49E-2</v>
      </c>
      <c r="E29" s="9">
        <v>3.3000000000000002E-2</v>
      </c>
      <c r="F29" s="9">
        <v>3.1699999999999999E-2</v>
      </c>
      <c r="G29" s="9">
        <v>3.0000000000000002E-2</v>
      </c>
      <c r="H29" s="9">
        <v>2.9100000000000001E-2</v>
      </c>
      <c r="I29" s="9">
        <v>2.8000000000000001E-2</v>
      </c>
      <c r="J29" s="9">
        <v>2.7E-2</v>
      </c>
      <c r="K29" s="9">
        <v>2.5599999999999998E-2</v>
      </c>
      <c r="L29" s="9">
        <v>2.3300000000000001E-2</v>
      </c>
      <c r="M29" s="9">
        <v>2.1500000000000002E-2</v>
      </c>
      <c r="N29" s="9">
        <v>1.9099999999999999E-2</v>
      </c>
      <c r="O29" s="9">
        <v>1.6500000000000001E-2</v>
      </c>
      <c r="P29" s="9">
        <v>1.2200000000000001E-2</v>
      </c>
      <c r="Q29" s="9">
        <v>5.0400000000000002E-3</v>
      </c>
    </row>
    <row r="30" spans="1:17" s="8" customFormat="1" x14ac:dyDescent="0.2">
      <c r="A30" s="8" t="s">
        <v>128</v>
      </c>
      <c r="B30" s="8">
        <v>1528.0000000000023</v>
      </c>
      <c r="C30" s="8">
        <v>85</v>
      </c>
      <c r="D30" s="9">
        <v>1.29E-2</v>
      </c>
      <c r="E30" s="9">
        <v>1.2200000000000001E-2</v>
      </c>
      <c r="F30" s="9">
        <v>1.17E-2</v>
      </c>
      <c r="G30" s="9">
        <v>1.0800000000000001E-2</v>
      </c>
      <c r="H30" s="9">
        <v>1.04E-2</v>
      </c>
      <c r="I30" s="9">
        <v>0.01</v>
      </c>
      <c r="J30" s="9">
        <v>9.6200000000000001E-3</v>
      </c>
      <c r="K30" s="9">
        <v>9.1500000000000001E-3</v>
      </c>
      <c r="L30" s="9">
        <v>8.1499999999999993E-3</v>
      </c>
      <c r="M30" s="9">
        <v>7.45E-3</v>
      </c>
      <c r="N30" s="9">
        <v>6.77E-3</v>
      </c>
      <c r="O30" s="9">
        <v>5.6800000000000002E-3</v>
      </c>
      <c r="P30" s="9">
        <v>4.0600000000000002E-3</v>
      </c>
      <c r="Q30" s="9">
        <v>1.73E-3</v>
      </c>
    </row>
    <row r="31" spans="1:17" s="8" customFormat="1" x14ac:dyDescent="0.2">
      <c r="A31" s="8" t="s">
        <v>127</v>
      </c>
      <c r="B31" s="8">
        <v>1528.1500000000024</v>
      </c>
      <c r="C31" s="8">
        <v>105</v>
      </c>
      <c r="D31" s="9">
        <v>5.16E-2</v>
      </c>
      <c r="E31" s="9">
        <v>4.7299999999999995E-2</v>
      </c>
      <c r="F31" s="9">
        <v>4.3499999999999997E-2</v>
      </c>
      <c r="G31" s="9">
        <v>3.9400000000000004E-2</v>
      </c>
      <c r="H31" s="9">
        <v>3.7200000000000004E-2</v>
      </c>
      <c r="I31" s="9">
        <v>3.4999999999999996E-2</v>
      </c>
      <c r="J31" s="9">
        <v>3.2899999999999999E-2</v>
      </c>
      <c r="K31" s="9">
        <v>3.0700000000000002E-2</v>
      </c>
      <c r="L31" s="9">
        <v>2.7E-2</v>
      </c>
      <c r="M31" s="9">
        <v>2.4400000000000002E-2</v>
      </c>
      <c r="N31" s="9">
        <v>2.12E-2</v>
      </c>
      <c r="O31" s="9">
        <v>1.8199999999999997E-2</v>
      </c>
      <c r="P31" s="9">
        <v>1.2999999999999999E-2</v>
      </c>
      <c r="Q31" s="9">
        <v>5.5999999999999999E-3</v>
      </c>
    </row>
    <row r="32" spans="1:17" s="8" customFormat="1" x14ac:dyDescent="0.2">
      <c r="A32" s="8" t="s">
        <v>126</v>
      </c>
      <c r="B32" s="8">
        <v>1528.3000000000025</v>
      </c>
      <c r="C32" s="8">
        <v>125</v>
      </c>
      <c r="D32" s="9">
        <v>2.76E-2</v>
      </c>
      <c r="E32" s="9">
        <v>2.5499999999999998E-2</v>
      </c>
      <c r="F32" s="9">
        <v>2.3900000000000001E-2</v>
      </c>
      <c r="G32" s="9">
        <v>2.2500000000000003E-2</v>
      </c>
      <c r="H32" s="9">
        <v>2.0999999999999998E-2</v>
      </c>
      <c r="I32" s="9">
        <v>2.01E-2</v>
      </c>
      <c r="J32" s="9">
        <v>1.9E-2</v>
      </c>
      <c r="K32" s="9">
        <v>1.8000000000000002E-2</v>
      </c>
      <c r="L32" s="9">
        <v>1.61E-2</v>
      </c>
      <c r="M32" s="9">
        <v>1.46E-2</v>
      </c>
      <c r="N32" s="9">
        <v>1.2999999999999999E-2</v>
      </c>
      <c r="O32" s="9">
        <v>1.1399999999999999E-2</v>
      </c>
      <c r="P32" s="9">
        <v>8.3199999999999993E-3</v>
      </c>
      <c r="Q32" s="9">
        <v>3.48E-3</v>
      </c>
    </row>
    <row r="33" spans="1:17" s="8" customFormat="1" x14ac:dyDescent="0.2">
      <c r="A33" s="8" t="s">
        <v>125</v>
      </c>
      <c r="B33" s="8">
        <v>1528.4500000000025</v>
      </c>
      <c r="C33" s="8">
        <v>145</v>
      </c>
      <c r="D33" s="9">
        <v>1.44E-2</v>
      </c>
      <c r="E33" s="9">
        <v>1.35E-2</v>
      </c>
      <c r="F33" s="9">
        <v>1.2500000000000001E-2</v>
      </c>
      <c r="G33" s="9">
        <v>1.17E-2</v>
      </c>
      <c r="H33" s="9">
        <v>1.1300000000000001E-2</v>
      </c>
      <c r="I33" s="9">
        <v>1.06E-2</v>
      </c>
      <c r="J33" s="9">
        <v>1.01E-2</v>
      </c>
      <c r="K33" s="9">
        <v>9.6299999999999997E-3</v>
      </c>
      <c r="L33" s="9">
        <v>8.5799999999999991E-3</v>
      </c>
      <c r="M33" s="9">
        <v>7.8800000000000016E-3</v>
      </c>
      <c r="N33" s="9">
        <v>7.0800000000000004E-3</v>
      </c>
      <c r="O33" s="9">
        <v>6.0399999999999994E-3</v>
      </c>
      <c r="P33" s="9">
        <v>4.5600000000000007E-3</v>
      </c>
      <c r="Q33" s="9">
        <v>1.8700000000000001E-3</v>
      </c>
    </row>
    <row r="34" spans="1:17" s="8" customFormat="1" x14ac:dyDescent="0.2">
      <c r="A34" s="8" t="s">
        <v>124</v>
      </c>
      <c r="B34" s="8">
        <v>1528.6000000000026</v>
      </c>
      <c r="C34" s="8">
        <v>5</v>
      </c>
      <c r="D34" s="9">
        <v>7.8399999999999997E-3</v>
      </c>
      <c r="E34" s="9">
        <v>7.4000000000000003E-3</v>
      </c>
      <c r="F34" s="9">
        <v>6.8900000000000003E-3</v>
      </c>
      <c r="G34" s="9">
        <v>6.28E-3</v>
      </c>
      <c r="H34" s="9">
        <v>6.0499999999999998E-3</v>
      </c>
      <c r="I34" s="9">
        <v>5.8000000000000005E-3</v>
      </c>
      <c r="J34" s="9">
        <v>5.5100000000000001E-3</v>
      </c>
      <c r="K34" s="9">
        <v>5.2300000000000003E-3</v>
      </c>
      <c r="L34" s="9">
        <v>4.7499999999999999E-3</v>
      </c>
      <c r="M34" s="9">
        <v>4.2899999999999995E-3</v>
      </c>
      <c r="N34" s="9">
        <v>3.82E-3</v>
      </c>
      <c r="O34" s="9">
        <v>3.31E-3</v>
      </c>
      <c r="P34" s="9">
        <v>2.5300000000000001E-3</v>
      </c>
      <c r="Q34" s="9">
        <v>1.06E-3</v>
      </c>
    </row>
    <row r="35" spans="1:17" s="8" customFormat="1" x14ac:dyDescent="0.2">
      <c r="A35" s="8" t="s">
        <v>123</v>
      </c>
      <c r="B35" s="8">
        <v>1528.7500000000027</v>
      </c>
      <c r="C35" s="8">
        <v>25</v>
      </c>
      <c r="D35" s="9">
        <v>8.5199999999999998E-3</v>
      </c>
      <c r="E35" s="9">
        <v>8.0099999999999998E-3</v>
      </c>
      <c r="F35" s="9">
        <v>7.43E-3</v>
      </c>
      <c r="G35" s="9">
        <v>6.9299999999999995E-3</v>
      </c>
      <c r="H35" s="9">
        <v>6.4900000000000001E-3</v>
      </c>
      <c r="I35" s="9">
        <v>6.2299999999999994E-3</v>
      </c>
      <c r="J35" s="9">
        <v>5.9499999999999996E-3</v>
      </c>
      <c r="K35" s="9">
        <v>5.6300000000000005E-3</v>
      </c>
      <c r="L35" s="9">
        <v>5.1000000000000004E-3</v>
      </c>
      <c r="M35" s="9">
        <v>4.6600000000000001E-3</v>
      </c>
      <c r="N35" s="9">
        <v>4.0099999999999997E-3</v>
      </c>
      <c r="O35" s="9">
        <v>3.5099999999999997E-3</v>
      </c>
      <c r="P35" s="9">
        <v>2.5699999999999998E-3</v>
      </c>
      <c r="Q35" s="9">
        <v>1.09E-3</v>
      </c>
    </row>
    <row r="36" spans="1:17" s="8" customFormat="1" x14ac:dyDescent="0.2">
      <c r="A36" s="8" t="s">
        <v>169</v>
      </c>
      <c r="B36" s="8">
        <v>1528.9000000000028</v>
      </c>
      <c r="C36" s="8">
        <v>45</v>
      </c>
      <c r="D36" s="9">
        <v>6.8999999999999999E-3</v>
      </c>
      <c r="E36" s="9">
        <v>6.3099999999999996E-3</v>
      </c>
      <c r="F36" s="9">
        <v>5.79E-3</v>
      </c>
      <c r="G36" s="9">
        <v>5.3800000000000002E-3</v>
      </c>
      <c r="H36" s="9">
        <v>5.1500000000000001E-3</v>
      </c>
      <c r="I36" s="9">
        <v>4.9300000000000004E-3</v>
      </c>
      <c r="J36" s="9">
        <v>4.7199999999999994E-3</v>
      </c>
      <c r="K36" s="9">
        <v>4.3400000000000001E-3</v>
      </c>
      <c r="L36" s="9">
        <v>3.8900000000000002E-3</v>
      </c>
      <c r="M36" s="9">
        <v>3.5400000000000002E-3</v>
      </c>
      <c r="N36" s="9">
        <v>3.0899999999999999E-3</v>
      </c>
      <c r="O36" s="9">
        <v>2.6800000000000001E-3</v>
      </c>
      <c r="P36" s="9">
        <v>1.98E-3</v>
      </c>
      <c r="Q36" s="9">
        <v>8.61E-4</v>
      </c>
    </row>
    <row r="37" spans="1:17" s="8" customFormat="1" x14ac:dyDescent="0.2">
      <c r="A37" s="8" t="s">
        <v>121</v>
      </c>
      <c r="B37" s="8">
        <v>1528.9000000000028</v>
      </c>
      <c r="C37" s="8">
        <v>65</v>
      </c>
      <c r="D37" s="9">
        <v>4.8400000000000006E-3</v>
      </c>
      <c r="E37" s="9">
        <v>4.5799999999999999E-3</v>
      </c>
      <c r="F37" s="9">
        <v>4.0400000000000002E-3</v>
      </c>
      <c r="G37" s="9">
        <v>3.7199999999999998E-3</v>
      </c>
      <c r="H37" s="9">
        <v>3.5799999999999998E-3</v>
      </c>
      <c r="I37" s="9">
        <v>3.4199999999999999E-3</v>
      </c>
      <c r="J37" s="9">
        <v>3.2499999999999999E-3</v>
      </c>
      <c r="K37" s="9">
        <v>3.0699999999999998E-3</v>
      </c>
      <c r="L37" s="9">
        <v>2.7399999999999998E-3</v>
      </c>
      <c r="M37" s="9">
        <v>2.49E-3</v>
      </c>
      <c r="N37" s="9">
        <v>2.2100000000000002E-3</v>
      </c>
      <c r="O37" s="9">
        <v>1.91E-3</v>
      </c>
      <c r="P37" s="9">
        <v>1.4E-3</v>
      </c>
      <c r="Q37" s="9">
        <v>6.1600000000000001E-4</v>
      </c>
    </row>
    <row r="38" spans="1:17" s="8" customFormat="1" x14ac:dyDescent="0.2">
      <c r="A38" s="8" t="s">
        <v>120</v>
      </c>
      <c r="B38" s="8">
        <v>1528.9000000000028</v>
      </c>
      <c r="C38" s="8">
        <v>85</v>
      </c>
      <c r="D38" s="9">
        <v>6.4999999999999997E-3</v>
      </c>
      <c r="E38" s="9">
        <v>6.0700000000000007E-3</v>
      </c>
      <c r="F38" s="9">
        <v>5.62E-3</v>
      </c>
      <c r="G38" s="9">
        <v>5.1900000000000002E-3</v>
      </c>
      <c r="H38" s="9">
        <v>4.9800000000000001E-3</v>
      </c>
      <c r="I38" s="9">
        <v>4.7699999999999999E-3</v>
      </c>
      <c r="J38" s="9">
        <v>4.5900000000000003E-3</v>
      </c>
      <c r="K38" s="9">
        <v>4.2200000000000007E-3</v>
      </c>
      <c r="L38" s="9">
        <v>3.7500000000000003E-3</v>
      </c>
      <c r="M38" s="9">
        <v>3.4199999999999999E-3</v>
      </c>
      <c r="N38" s="9">
        <v>3.0100000000000001E-3</v>
      </c>
      <c r="O38" s="9">
        <v>2.5999999999999999E-3</v>
      </c>
      <c r="P38" s="9">
        <v>1.9E-3</v>
      </c>
      <c r="Q38" s="9">
        <v>8.1500000000000008E-4</v>
      </c>
    </row>
    <row r="39" spans="1:17" s="8" customFormat="1" x14ac:dyDescent="0.2">
      <c r="A39" s="8" t="s">
        <v>119</v>
      </c>
      <c r="B39" s="8">
        <v>1529.0500000000029</v>
      </c>
      <c r="C39" s="8">
        <v>105</v>
      </c>
      <c r="D39" s="9">
        <v>5.6999999999999993E-3</v>
      </c>
      <c r="E39" s="9">
        <v>5.2599999999999999E-3</v>
      </c>
      <c r="F39" s="9">
        <v>4.7600000000000003E-3</v>
      </c>
      <c r="G39" s="9">
        <v>4.2200000000000007E-3</v>
      </c>
      <c r="H39" s="9">
        <v>4.0000000000000001E-3</v>
      </c>
      <c r="I39" s="9">
        <v>3.7500000000000003E-3</v>
      </c>
      <c r="J39" s="9">
        <v>3.5300000000000002E-3</v>
      </c>
      <c r="K39" s="9">
        <v>3.3E-3</v>
      </c>
      <c r="L39" s="9">
        <v>2.8899999999999998E-3</v>
      </c>
      <c r="M39" s="9">
        <v>2.5900000000000003E-3</v>
      </c>
      <c r="N39" s="9">
        <v>2.2599999999999999E-3</v>
      </c>
      <c r="O39" s="9">
        <v>1.91E-3</v>
      </c>
      <c r="P39" s="9">
        <v>1.3599999999999999E-3</v>
      </c>
      <c r="Q39" s="9">
        <v>5.5199999999999997E-4</v>
      </c>
    </row>
    <row r="40" spans="1:17" s="8" customFormat="1" x14ac:dyDescent="0.2">
      <c r="A40" s="8" t="s">
        <v>118</v>
      </c>
      <c r="B40" s="8">
        <v>1529.200000000003</v>
      </c>
      <c r="C40" s="8">
        <v>125</v>
      </c>
      <c r="D40" s="9">
        <v>9.2900000000000014E-3</v>
      </c>
      <c r="E40" s="9">
        <v>8.4200000000000004E-3</v>
      </c>
      <c r="F40" s="9">
        <v>7.3900000000000007E-3</v>
      </c>
      <c r="G40" s="9">
        <v>6.4400000000000004E-3</v>
      </c>
      <c r="H40" s="9">
        <v>6.0000000000000001E-3</v>
      </c>
      <c r="I40" s="9">
        <v>5.5899999999999995E-3</v>
      </c>
      <c r="J40" s="9">
        <v>5.1900000000000002E-3</v>
      </c>
      <c r="K40" s="9">
        <v>4.7999999999999996E-3</v>
      </c>
      <c r="L40" s="9">
        <v>3.9899999999999996E-3</v>
      </c>
      <c r="M40" s="9">
        <v>3.5400000000000002E-3</v>
      </c>
      <c r="N40" s="9">
        <v>2.99E-3</v>
      </c>
      <c r="O40" s="9">
        <v>2.5000000000000001E-3</v>
      </c>
      <c r="P40" s="9">
        <v>1.7600000000000001E-3</v>
      </c>
      <c r="Q40" s="9">
        <v>7.4700000000000005E-4</v>
      </c>
    </row>
    <row r="41" spans="1:17" s="8" customFormat="1" x14ac:dyDescent="0.2">
      <c r="A41" s="8" t="s">
        <v>117</v>
      </c>
      <c r="B41" s="8">
        <v>1529.3500000000031</v>
      </c>
      <c r="C41" s="8">
        <v>145</v>
      </c>
      <c r="D41" s="9">
        <v>1.61E-2</v>
      </c>
      <c r="E41" s="9">
        <v>1.4800000000000001E-2</v>
      </c>
      <c r="F41" s="9">
        <v>1.34E-2</v>
      </c>
      <c r="G41" s="9">
        <v>1.1899999999999999E-2</v>
      </c>
      <c r="H41" s="9">
        <v>1.12E-2</v>
      </c>
      <c r="I41" s="9">
        <v>1.04E-2</v>
      </c>
      <c r="J41" s="9">
        <v>9.7599999999999996E-3</v>
      </c>
      <c r="K41" s="9">
        <v>9.0899999999999991E-3</v>
      </c>
      <c r="L41" s="9">
        <v>7.79E-3</v>
      </c>
      <c r="M41" s="9">
        <v>6.9800000000000001E-3</v>
      </c>
      <c r="N41" s="9">
        <v>5.8900000000000003E-3</v>
      </c>
      <c r="O41" s="9">
        <v>4.9699999999999996E-3</v>
      </c>
      <c r="P41" s="9">
        <v>3.4000000000000002E-3</v>
      </c>
      <c r="Q41" s="9">
        <v>1.32E-3</v>
      </c>
    </row>
    <row r="42" spans="1:17" s="8" customFormat="1" x14ac:dyDescent="0.2">
      <c r="A42" s="8" t="s">
        <v>116</v>
      </c>
      <c r="B42" s="8">
        <v>1529.5000000000032</v>
      </c>
      <c r="C42" s="8">
        <v>5</v>
      </c>
      <c r="D42" s="9">
        <v>1.9400000000000001E-2</v>
      </c>
      <c r="E42" s="9">
        <v>1.7600000000000001E-2</v>
      </c>
      <c r="F42" s="9">
        <v>1.4800000000000001E-2</v>
      </c>
      <c r="G42" s="9">
        <v>1.23E-2</v>
      </c>
      <c r="H42" s="9">
        <v>1.1300000000000001E-2</v>
      </c>
      <c r="I42" s="9">
        <v>1.01E-2</v>
      </c>
      <c r="J42" s="9">
        <v>9.1599999999999997E-3</v>
      </c>
      <c r="K42" s="9">
        <v>8.1200000000000005E-3</v>
      </c>
      <c r="L42" s="9">
        <v>6.5100000000000002E-3</v>
      </c>
      <c r="M42" s="9">
        <v>5.7400000000000003E-3</v>
      </c>
      <c r="N42" s="9">
        <v>4.62E-3</v>
      </c>
      <c r="O42" s="9">
        <v>3.5499999999999998E-3</v>
      </c>
      <c r="P42" s="9">
        <v>2.3800000000000002E-3</v>
      </c>
      <c r="Q42" s="9">
        <v>8.2100000000000001E-4</v>
      </c>
    </row>
    <row r="43" spans="1:17" s="8" customFormat="1" x14ac:dyDescent="0.2">
      <c r="A43" s="8" t="s">
        <v>115</v>
      </c>
      <c r="B43" s="8">
        <v>1529.6500000000033</v>
      </c>
      <c r="C43" s="8">
        <v>25</v>
      </c>
      <c r="D43" s="9">
        <v>1.41E-2</v>
      </c>
      <c r="E43" s="9">
        <v>1.2500000000000001E-2</v>
      </c>
      <c r="F43" s="9">
        <v>1.04E-2</v>
      </c>
      <c r="G43" s="9">
        <v>8.6899999999999998E-3</v>
      </c>
      <c r="H43" s="9">
        <v>7.8499999999999993E-3</v>
      </c>
      <c r="I43" s="9">
        <v>7.1199999999999996E-3</v>
      </c>
      <c r="J43" s="9">
        <v>6.3E-3</v>
      </c>
      <c r="K43" s="9">
        <v>5.5700000000000003E-3</v>
      </c>
      <c r="L43" s="9">
        <v>4.6299999999999996E-3</v>
      </c>
      <c r="M43" s="9">
        <v>3.96E-3</v>
      </c>
      <c r="N43" s="9">
        <v>3.0100000000000001E-3</v>
      </c>
      <c r="O43" s="9">
        <v>2.3900000000000002E-3</v>
      </c>
      <c r="P43" s="9">
        <v>1.5E-3</v>
      </c>
      <c r="Q43" s="9">
        <v>5.44E-4</v>
      </c>
    </row>
    <row r="44" spans="1:17" s="8" customFormat="1" x14ac:dyDescent="0.2">
      <c r="A44" s="8" t="s">
        <v>114</v>
      </c>
      <c r="B44" s="8">
        <v>1529.8000000000034</v>
      </c>
      <c r="C44" s="8">
        <v>45</v>
      </c>
      <c r="D44" s="9">
        <v>2.92E-2</v>
      </c>
      <c r="E44" s="9">
        <v>2.69E-2</v>
      </c>
      <c r="F44" s="9">
        <v>2.2600000000000002E-2</v>
      </c>
      <c r="G44" s="9">
        <v>1.89E-2</v>
      </c>
      <c r="H44" s="9">
        <v>1.7100000000000001E-2</v>
      </c>
      <c r="I44" s="9">
        <v>1.5599999999999999E-2</v>
      </c>
      <c r="J44" s="9">
        <v>1.41E-2</v>
      </c>
      <c r="K44" s="9">
        <v>1.2500000000000001E-2</v>
      </c>
      <c r="L44" s="9">
        <v>1.0200000000000001E-2</v>
      </c>
      <c r="M44" s="9">
        <v>8.8999999999999999E-3</v>
      </c>
      <c r="N44" s="9">
        <v>6.9899999999999997E-3</v>
      </c>
      <c r="O44" s="9">
        <v>5.5700000000000003E-3</v>
      </c>
      <c r="P44" s="9">
        <v>3.5599999999999998E-3</v>
      </c>
      <c r="Q44" s="9">
        <v>1.16E-3</v>
      </c>
    </row>
    <row r="45" spans="1:17" s="8" customFormat="1" x14ac:dyDescent="0.2">
      <c r="A45" s="8" t="s">
        <v>113</v>
      </c>
      <c r="B45" s="8">
        <v>1529.9500000000035</v>
      </c>
      <c r="C45" s="8">
        <v>65</v>
      </c>
      <c r="D45" s="9">
        <v>2.1600000000000001E-2</v>
      </c>
      <c r="E45" s="9">
        <v>1.9300000000000001E-2</v>
      </c>
      <c r="F45" s="9">
        <v>1.5800000000000002E-2</v>
      </c>
      <c r="G45" s="9">
        <v>1.29E-2</v>
      </c>
      <c r="H45" s="9">
        <v>1.15E-2</v>
      </c>
      <c r="I45" s="9">
        <v>1.01E-2</v>
      </c>
      <c r="J45" s="9">
        <v>9.130000000000001E-3</v>
      </c>
      <c r="K45" s="9">
        <v>7.8399999999999997E-3</v>
      </c>
      <c r="L45" s="9">
        <v>6.1399999999999996E-3</v>
      </c>
      <c r="M45" s="9">
        <v>5.5199999999999997E-3</v>
      </c>
      <c r="N45" s="9">
        <v>3.8600000000000001E-3</v>
      </c>
      <c r="O45" s="9">
        <v>3.0500000000000002E-3</v>
      </c>
      <c r="P45" s="9">
        <v>1.8500000000000001E-3</v>
      </c>
      <c r="Q45" s="9">
        <v>6.2600000000000004E-4</v>
      </c>
    </row>
    <row r="46" spans="1:17" s="8" customFormat="1" x14ac:dyDescent="0.2">
      <c r="A46" s="8" t="s">
        <v>112</v>
      </c>
      <c r="B46" s="8">
        <v>1530.1500000000035</v>
      </c>
      <c r="C46" s="8">
        <v>85</v>
      </c>
      <c r="D46" s="9">
        <v>1.61E-2</v>
      </c>
      <c r="E46" s="9">
        <v>1.43E-2</v>
      </c>
      <c r="F46" s="9">
        <v>1.17E-2</v>
      </c>
      <c r="G46" s="9">
        <v>9.5200000000000007E-3</v>
      </c>
      <c r="H46" s="9">
        <v>8.3899999999999999E-3</v>
      </c>
      <c r="I46" s="9">
        <v>7.5100000000000002E-3</v>
      </c>
      <c r="J46" s="9">
        <v>6.5799999999999999E-3</v>
      </c>
      <c r="K46" s="9">
        <v>5.6999999999999993E-3</v>
      </c>
      <c r="L46" s="9">
        <v>4.6099999999999995E-3</v>
      </c>
      <c r="M46" s="9">
        <v>4.0899999999999999E-3</v>
      </c>
      <c r="N46" s="9">
        <v>2.8E-3</v>
      </c>
      <c r="O46" s="9">
        <v>2.2000000000000001E-3</v>
      </c>
      <c r="P46" s="9">
        <v>1.2199999999999999E-3</v>
      </c>
      <c r="Q46" s="9">
        <v>3.8200000000000002E-4</v>
      </c>
    </row>
    <row r="47" spans="1:17" s="8" customFormat="1" x14ac:dyDescent="0.2">
      <c r="A47" s="8" t="s">
        <v>111</v>
      </c>
      <c r="B47" s="8">
        <v>1530.3000000000036</v>
      </c>
      <c r="C47" s="8">
        <v>105</v>
      </c>
      <c r="D47" s="9">
        <v>8.3000000000000001E-3</v>
      </c>
      <c r="E47" s="9">
        <v>7.4200000000000004E-3</v>
      </c>
      <c r="F47" s="9">
        <v>5.9800000000000001E-3</v>
      </c>
      <c r="G47" s="9">
        <v>4.9399999999999999E-3</v>
      </c>
      <c r="H47" s="9">
        <v>4.3E-3</v>
      </c>
      <c r="I47" s="9">
        <v>3.8399999999999997E-3</v>
      </c>
      <c r="J47" s="9">
        <v>3.4399999999999999E-3</v>
      </c>
      <c r="K47" s="9">
        <v>2.98E-3</v>
      </c>
      <c r="L47" s="9">
        <v>2.3800000000000002E-3</v>
      </c>
      <c r="M47" s="9">
        <v>2.5500000000000002E-3</v>
      </c>
      <c r="N47" s="9">
        <v>1.5499999999999999E-3</v>
      </c>
      <c r="O47" s="9">
        <v>1.2800000000000001E-3</v>
      </c>
      <c r="P47" s="9">
        <v>7.6099999999999996E-4</v>
      </c>
      <c r="Q47" s="9">
        <v>2.34E-4</v>
      </c>
    </row>
    <row r="48" spans="1:17" s="8" customFormat="1" x14ac:dyDescent="0.2">
      <c r="A48" s="8" t="s">
        <v>110</v>
      </c>
      <c r="B48" s="8">
        <v>1530.4500000000037</v>
      </c>
      <c r="C48" s="8">
        <v>125</v>
      </c>
      <c r="D48" s="9">
        <v>9.2499999999999995E-3</v>
      </c>
      <c r="E48" s="9">
        <v>8.1899999999999994E-3</v>
      </c>
      <c r="F48" s="9">
        <v>6.8199999999999997E-3</v>
      </c>
      <c r="G48" s="9">
        <v>5.4900000000000001E-3</v>
      </c>
      <c r="H48" s="9">
        <v>4.9399999999999999E-3</v>
      </c>
      <c r="I48" s="9">
        <v>4.3E-3</v>
      </c>
      <c r="J48" s="9">
        <v>3.81E-3</v>
      </c>
      <c r="K48" s="9">
        <v>3.3400000000000001E-3</v>
      </c>
      <c r="L48" s="9">
        <v>2.64E-3</v>
      </c>
      <c r="M48" s="9">
        <v>2.8600000000000001E-3</v>
      </c>
      <c r="N48" s="9">
        <v>1.73E-3</v>
      </c>
      <c r="O48" s="9">
        <v>1.34E-3</v>
      </c>
      <c r="P48" s="9">
        <v>8.0599999999999997E-4</v>
      </c>
      <c r="Q48" s="9">
        <v>2.8500000000000004E-4</v>
      </c>
    </row>
    <row r="49" spans="1:17" s="8" customFormat="1" x14ac:dyDescent="0.2">
      <c r="A49" s="8" t="s">
        <v>109</v>
      </c>
      <c r="B49" s="8">
        <v>953</v>
      </c>
      <c r="C49" s="8">
        <v>145</v>
      </c>
      <c r="D49" s="9">
        <v>0.41300000000000003</v>
      </c>
      <c r="E49" s="9">
        <v>0.35599999999999998</v>
      </c>
      <c r="F49" s="9">
        <v>0.28200000000000003</v>
      </c>
      <c r="G49" s="9">
        <v>0.23399999999999999</v>
      </c>
      <c r="H49" s="9">
        <v>0.21199999999999999</v>
      </c>
      <c r="I49" s="9">
        <v>0.19400000000000001</v>
      </c>
      <c r="J49" s="9">
        <v>0.17699999999999999</v>
      </c>
      <c r="K49" s="9">
        <v>0.16</v>
      </c>
      <c r="L49" s="9">
        <v>0.13500000000000001</v>
      </c>
      <c r="M49" s="9">
        <v>0.12000000000000001</v>
      </c>
      <c r="N49" s="9">
        <v>0.10100000000000001</v>
      </c>
      <c r="O49" s="9">
        <v>8.3799999999999999E-2</v>
      </c>
      <c r="P49" s="9">
        <v>5.9500000000000004E-2</v>
      </c>
      <c r="Q49" s="9">
        <v>2.4300000000000002E-2</v>
      </c>
    </row>
    <row r="50" spans="1:17" s="8" customFormat="1" x14ac:dyDescent="0.2">
      <c r="A50" s="8" t="s">
        <v>108</v>
      </c>
      <c r="B50" s="8">
        <f>B49+0.45</f>
        <v>953.45</v>
      </c>
      <c r="C50" s="8">
        <v>5</v>
      </c>
      <c r="D50" s="9">
        <v>0.54500000000000004</v>
      </c>
      <c r="E50" s="9">
        <v>0.502</v>
      </c>
      <c r="F50" s="9">
        <v>0.442</v>
      </c>
      <c r="G50" s="9">
        <v>0.39399999999999996</v>
      </c>
      <c r="H50" s="9">
        <v>0.36799999999999999</v>
      </c>
      <c r="I50" s="9">
        <v>0.34400000000000003</v>
      </c>
      <c r="J50" s="9">
        <v>0.32</v>
      </c>
      <c r="K50" s="9">
        <v>0.29699999999999999</v>
      </c>
      <c r="L50" s="9">
        <v>0.25800000000000001</v>
      </c>
      <c r="M50" s="9">
        <v>0.23</v>
      </c>
      <c r="N50" s="9">
        <v>0.19600000000000001</v>
      </c>
      <c r="O50" s="9">
        <v>0.16600000000000001</v>
      </c>
      <c r="P50" s="9">
        <v>0.12000000000000001</v>
      </c>
      <c r="Q50" s="9">
        <v>4.9499999999999995E-2</v>
      </c>
    </row>
    <row r="51" spans="1:17" s="8" customFormat="1" x14ac:dyDescent="0.2">
      <c r="A51" s="8" t="s">
        <v>107</v>
      </c>
      <c r="B51" s="8">
        <f t="shared" ref="B51:B57" si="0">B50+0.45</f>
        <v>953.90000000000009</v>
      </c>
      <c r="C51" s="8">
        <v>25</v>
      </c>
      <c r="D51" s="9">
        <v>0.68900000000000006</v>
      </c>
      <c r="E51" s="9">
        <v>0.623</v>
      </c>
      <c r="F51" s="9">
        <v>0.52200000000000002</v>
      </c>
      <c r="G51" s="9">
        <v>0.44</v>
      </c>
      <c r="H51" s="9">
        <v>0.39900000000000002</v>
      </c>
      <c r="I51" s="9">
        <v>0.36200000000000004</v>
      </c>
      <c r="J51" s="9">
        <v>0.32899999999999996</v>
      </c>
      <c r="K51" s="9">
        <v>0.29399999999999998</v>
      </c>
      <c r="L51" s="9">
        <v>0.248</v>
      </c>
      <c r="M51" s="9">
        <v>0.214</v>
      </c>
      <c r="N51" s="9">
        <v>0.17899999999999999</v>
      </c>
      <c r="O51" s="9">
        <v>0.14899999999999999</v>
      </c>
      <c r="P51" s="9">
        <v>0.10500000000000001</v>
      </c>
      <c r="Q51" s="9">
        <v>4.36E-2</v>
      </c>
    </row>
    <row r="52" spans="1:17" s="8" customFormat="1" x14ac:dyDescent="0.2">
      <c r="A52" s="8" t="s">
        <v>30</v>
      </c>
      <c r="B52" s="8">
        <f t="shared" si="0"/>
        <v>954.35000000000014</v>
      </c>
      <c r="C52" s="8">
        <v>45</v>
      </c>
      <c r="D52" s="9">
        <v>0.124</v>
      </c>
      <c r="E52" s="9">
        <v>0.11</v>
      </c>
      <c r="F52" s="9">
        <v>9.06E-2</v>
      </c>
      <c r="G52" s="9">
        <v>7.4300000000000005E-2</v>
      </c>
      <c r="H52" s="9">
        <v>6.5699999999999995E-2</v>
      </c>
      <c r="I52" s="9">
        <v>5.8400000000000001E-2</v>
      </c>
      <c r="J52" s="9">
        <v>5.1900000000000002E-2</v>
      </c>
      <c r="K52" s="9">
        <v>4.5599999999999995E-2</v>
      </c>
      <c r="L52" s="9">
        <v>3.6600000000000001E-2</v>
      </c>
      <c r="M52" s="9">
        <v>3.0800000000000004E-2</v>
      </c>
      <c r="N52" s="9">
        <v>2.52E-2</v>
      </c>
      <c r="O52" s="9">
        <v>2.0500000000000001E-2</v>
      </c>
      <c r="P52" s="9">
        <v>1.5000000000000001E-2</v>
      </c>
      <c r="Q52" s="9">
        <v>6.4999999999999997E-3</v>
      </c>
    </row>
    <row r="53" spans="1:17" s="8" customFormat="1" x14ac:dyDescent="0.2">
      <c r="A53" s="8" t="s">
        <v>106</v>
      </c>
      <c r="B53" s="8">
        <f t="shared" si="0"/>
        <v>954.80000000000018</v>
      </c>
      <c r="C53" s="8">
        <v>65</v>
      </c>
      <c r="D53" s="9">
        <v>0.13400000000000001</v>
      </c>
      <c r="E53" s="9">
        <v>0.11900000000000001</v>
      </c>
      <c r="F53" s="9">
        <v>0.10199999999999999</v>
      </c>
      <c r="G53" s="9">
        <v>8.8200000000000001E-2</v>
      </c>
      <c r="H53" s="9">
        <v>8.14E-2</v>
      </c>
      <c r="I53" s="9">
        <v>7.5400000000000009E-2</v>
      </c>
      <c r="J53" s="9">
        <v>6.9900000000000004E-2</v>
      </c>
      <c r="K53" s="9">
        <v>6.4200000000000007E-2</v>
      </c>
      <c r="L53" s="9">
        <v>5.5500000000000001E-2</v>
      </c>
      <c r="M53" s="9">
        <v>4.9599999999999998E-2</v>
      </c>
      <c r="N53" s="9">
        <v>4.2599999999999999E-2</v>
      </c>
      <c r="O53" s="9">
        <v>3.61E-2</v>
      </c>
      <c r="P53" s="9">
        <v>2.58E-2</v>
      </c>
      <c r="Q53" s="9">
        <v>1.0999999999999999E-2</v>
      </c>
    </row>
    <row r="54" spans="1:17" s="8" customFormat="1" x14ac:dyDescent="0.2">
      <c r="A54" s="8" t="s">
        <v>105</v>
      </c>
      <c r="B54" s="8">
        <f t="shared" si="0"/>
        <v>955.25000000000023</v>
      </c>
      <c r="C54" s="8">
        <v>85</v>
      </c>
      <c r="D54" s="9">
        <v>0.73</v>
      </c>
      <c r="E54" s="9">
        <v>0.66699999999999993</v>
      </c>
      <c r="F54" s="9">
        <v>0.56999999999999995</v>
      </c>
      <c r="G54" s="9">
        <v>0.48399999999999999</v>
      </c>
      <c r="H54" s="9">
        <v>0.441</v>
      </c>
      <c r="I54" s="9">
        <v>0.40099999999999997</v>
      </c>
      <c r="J54" s="9">
        <v>0.36699999999999999</v>
      </c>
      <c r="K54" s="9">
        <v>0.33100000000000002</v>
      </c>
      <c r="L54" s="9">
        <v>0.27599999999999997</v>
      </c>
      <c r="M54" s="9">
        <v>0.24000000000000002</v>
      </c>
      <c r="N54" s="9">
        <v>0.20300000000000001</v>
      </c>
      <c r="O54" s="9">
        <v>0.17</v>
      </c>
      <c r="P54" s="9">
        <v>0.12300000000000001</v>
      </c>
      <c r="Q54" s="9">
        <v>5.28E-2</v>
      </c>
    </row>
    <row r="55" spans="1:17" s="8" customFormat="1" x14ac:dyDescent="0.2">
      <c r="A55" s="8" t="s">
        <v>104</v>
      </c>
      <c r="B55" s="8">
        <f t="shared" si="0"/>
        <v>955.70000000000027</v>
      </c>
      <c r="C55" s="8">
        <v>105</v>
      </c>
      <c r="D55" s="9">
        <v>0.19799999999999998</v>
      </c>
      <c r="E55" s="9">
        <v>0.182</v>
      </c>
      <c r="F55" s="9">
        <v>0.16</v>
      </c>
      <c r="G55" s="9">
        <v>0.13799999999999998</v>
      </c>
      <c r="H55" s="9">
        <v>0.126</v>
      </c>
      <c r="I55" s="9">
        <v>0.115</v>
      </c>
      <c r="J55" s="9">
        <v>0.10500000000000001</v>
      </c>
      <c r="K55" s="9">
        <v>9.4200000000000006E-2</v>
      </c>
      <c r="L55" s="9">
        <v>7.9799999999999996E-2</v>
      </c>
      <c r="M55" s="9">
        <v>6.9800000000000001E-2</v>
      </c>
      <c r="N55" s="9">
        <v>5.8999999999999997E-2</v>
      </c>
      <c r="O55" s="9">
        <v>5.0300000000000004E-2</v>
      </c>
      <c r="P55" s="9">
        <v>3.73E-2</v>
      </c>
      <c r="Q55" s="9">
        <v>1.7299999999999999E-2</v>
      </c>
    </row>
    <row r="56" spans="1:17" s="8" customFormat="1" x14ac:dyDescent="0.2">
      <c r="A56" s="8" t="s">
        <v>103</v>
      </c>
      <c r="B56" s="8">
        <f t="shared" si="0"/>
        <v>956.15000000000032</v>
      </c>
      <c r="C56" s="8">
        <v>125</v>
      </c>
      <c r="D56" s="9">
        <v>0.248</v>
      </c>
      <c r="E56" s="9">
        <v>0.22699999999999998</v>
      </c>
      <c r="F56" s="9">
        <v>0.20200000000000001</v>
      </c>
      <c r="G56" s="9">
        <v>0.184</v>
      </c>
      <c r="H56" s="9">
        <v>0.17399999999999999</v>
      </c>
      <c r="I56" s="9">
        <v>0.16400000000000001</v>
      </c>
      <c r="J56" s="9">
        <v>0.155</v>
      </c>
      <c r="K56" s="9">
        <v>0.14499999999999999</v>
      </c>
      <c r="L56" s="9">
        <v>0.12999999999999998</v>
      </c>
      <c r="M56" s="9">
        <v>0.11799999999999999</v>
      </c>
      <c r="N56" s="9">
        <v>0.10500000000000001</v>
      </c>
      <c r="O56" s="9">
        <v>9.0999999999999998E-2</v>
      </c>
      <c r="P56" s="9">
        <v>6.9199999999999998E-2</v>
      </c>
      <c r="Q56" s="9">
        <v>3.1399999999999997E-2</v>
      </c>
    </row>
    <row r="57" spans="1:17" s="8" customFormat="1" x14ac:dyDescent="0.2">
      <c r="A57" s="8" t="s">
        <v>102</v>
      </c>
      <c r="B57" s="8">
        <f t="shared" si="0"/>
        <v>956.60000000000036</v>
      </c>
      <c r="C57" s="8">
        <v>145</v>
      </c>
      <c r="D57" s="9">
        <v>0.47899999999999998</v>
      </c>
      <c r="E57" s="9">
        <v>0.442</v>
      </c>
      <c r="F57" s="9">
        <v>0.38699999999999996</v>
      </c>
      <c r="G57" s="9">
        <v>0.33599999999999997</v>
      </c>
      <c r="H57" s="9">
        <v>0.309</v>
      </c>
      <c r="I57" s="9">
        <v>0.28200000000000003</v>
      </c>
      <c r="J57" s="9">
        <v>0.25900000000000001</v>
      </c>
      <c r="K57" s="9">
        <v>0.23200000000000001</v>
      </c>
      <c r="L57" s="9">
        <v>0.19400000000000001</v>
      </c>
      <c r="M57" s="9">
        <v>0.16600000000000001</v>
      </c>
      <c r="N57" s="9">
        <v>0.13600000000000001</v>
      </c>
      <c r="O57" s="9">
        <v>0.112</v>
      </c>
      <c r="P57" s="9">
        <v>7.6799999999999993E-2</v>
      </c>
      <c r="Q57" s="9">
        <v>3.1399999999999997E-2</v>
      </c>
    </row>
    <row r="58" spans="1:17" s="8" customFormat="1" x14ac:dyDescent="0.2">
      <c r="A58" s="8" t="s">
        <v>101</v>
      </c>
      <c r="B58" s="8">
        <f>B57+0.45</f>
        <v>957.05000000000041</v>
      </c>
      <c r="C58" s="8">
        <v>5</v>
      </c>
      <c r="D58" s="9">
        <v>8.6700000000000013E-2</v>
      </c>
      <c r="E58" s="9">
        <v>7.8399999999999997E-2</v>
      </c>
      <c r="F58" s="9">
        <v>7.1800000000000003E-2</v>
      </c>
      <c r="G58" s="9">
        <v>6.59E-2</v>
      </c>
      <c r="H58" s="9">
        <v>6.2600000000000003E-2</v>
      </c>
      <c r="I58" s="9">
        <v>5.9299999999999999E-2</v>
      </c>
      <c r="J58" s="9">
        <v>5.62E-2</v>
      </c>
      <c r="K58" s="9">
        <v>5.2699999999999997E-2</v>
      </c>
      <c r="L58" s="9">
        <v>4.6699999999999998E-2</v>
      </c>
      <c r="M58" s="9">
        <v>4.1699999999999994E-2</v>
      </c>
      <c r="N58" s="9">
        <v>3.61E-2</v>
      </c>
      <c r="O58" s="9">
        <v>3.0700000000000002E-2</v>
      </c>
      <c r="P58" s="9">
        <v>2.18E-2</v>
      </c>
      <c r="Q58" s="9">
        <v>9.1500000000000001E-3</v>
      </c>
    </row>
    <row r="59" spans="1:17" s="8" customFormat="1" x14ac:dyDescent="0.2">
      <c r="A59" s="8" t="s">
        <v>100</v>
      </c>
      <c r="B59" s="8">
        <f>1081</f>
        <v>1081</v>
      </c>
      <c r="C59" s="8">
        <v>25</v>
      </c>
      <c r="D59" s="9">
        <v>1.47E-2</v>
      </c>
      <c r="E59" s="9">
        <v>1.43E-2</v>
      </c>
      <c r="F59" s="9">
        <v>1.35E-2</v>
      </c>
      <c r="G59" s="9">
        <v>1.26E-2</v>
      </c>
      <c r="H59" s="9">
        <v>1.23E-2</v>
      </c>
      <c r="I59" s="9">
        <v>1.1899999999999999E-2</v>
      </c>
      <c r="J59" s="9">
        <v>1.1399999999999999E-2</v>
      </c>
      <c r="K59" s="9">
        <v>1.0800000000000001E-2</v>
      </c>
      <c r="L59" s="9">
        <v>9.92E-3</v>
      </c>
      <c r="M59" s="9">
        <v>9.2499999999999995E-3</v>
      </c>
      <c r="N59" s="9">
        <v>8.1700000000000002E-3</v>
      </c>
      <c r="O59" s="9">
        <v>7.1599999999999997E-3</v>
      </c>
      <c r="P59" s="9">
        <v>5.2499999999999995E-3</v>
      </c>
      <c r="Q59" s="9">
        <v>2.2899999999999999E-3</v>
      </c>
    </row>
    <row r="60" spans="1:17" s="8" customFormat="1" x14ac:dyDescent="0.2">
      <c r="A60" s="8" t="s">
        <v>99</v>
      </c>
      <c r="B60" s="8">
        <f>B59+0.3</f>
        <v>1081.3</v>
      </c>
      <c r="C60" s="8">
        <v>45</v>
      </c>
      <c r="D60" s="9">
        <v>6.4099999999999997E-4</v>
      </c>
      <c r="E60" s="9">
        <v>5.9599999999999996E-4</v>
      </c>
      <c r="F60" s="9">
        <v>5.2999999999999998E-4</v>
      </c>
      <c r="G60" s="9">
        <v>4.8299999999999998E-4</v>
      </c>
      <c r="H60" s="9">
        <v>4.6000000000000001E-4</v>
      </c>
      <c r="I60" s="9">
        <v>4.3399999999999998E-4</v>
      </c>
      <c r="J60" s="9">
        <v>4.06E-4</v>
      </c>
      <c r="K60" s="9">
        <v>3.8500000000000003E-4</v>
      </c>
      <c r="L60" s="9">
        <v>3.48E-4</v>
      </c>
      <c r="M60" s="9">
        <v>3.1399999999999999E-4</v>
      </c>
      <c r="N60" s="9">
        <v>2.81E-4</v>
      </c>
      <c r="O60" s="9">
        <v>2.41E-4</v>
      </c>
      <c r="P60" s="9">
        <v>1.8699999999999999E-4</v>
      </c>
      <c r="Q60" s="9">
        <v>9.8900000000000005E-5</v>
      </c>
    </row>
    <row r="61" spans="1:17" s="8" customFormat="1" x14ac:dyDescent="0.2">
      <c r="A61" s="8" t="s">
        <v>98</v>
      </c>
      <c r="B61" s="8">
        <f>B60+0.3</f>
        <v>1081.5999999999999</v>
      </c>
      <c r="C61" s="8">
        <v>65</v>
      </c>
      <c r="D61" s="9">
        <v>4.4999999999999999E-4</v>
      </c>
      <c r="E61" s="9">
        <v>4.06E-4</v>
      </c>
      <c r="F61" s="9">
        <v>3.4600000000000001E-4</v>
      </c>
      <c r="G61" s="9">
        <v>3.1199999999999999E-4</v>
      </c>
      <c r="H61" s="9">
        <v>2.9599999999999998E-4</v>
      </c>
      <c r="I61" s="9">
        <v>2.6199999999999997E-4</v>
      </c>
      <c r="J61" s="9">
        <v>2.6800000000000001E-4</v>
      </c>
      <c r="K61" s="9">
        <v>2.4200000000000003E-4</v>
      </c>
      <c r="L61" s="9">
        <v>2.2499999999999999E-4</v>
      </c>
      <c r="M61" s="9">
        <v>1.9699999999999999E-4</v>
      </c>
      <c r="N61" s="9">
        <v>1.8199999999999998E-4</v>
      </c>
      <c r="O61" s="9">
        <v>1.54E-4</v>
      </c>
      <c r="P61" s="9">
        <v>1.3199999999999998E-4</v>
      </c>
      <c r="Q61" s="9">
        <v>5.94E-5</v>
      </c>
    </row>
    <row r="62" spans="1:17" s="8" customFormat="1" x14ac:dyDescent="0.2">
      <c r="A62" s="8" t="s">
        <v>97</v>
      </c>
      <c r="B62" s="8">
        <f t="shared" ref="B62:B77" si="1">B61+0.3</f>
        <v>1081.8999999999999</v>
      </c>
      <c r="C62" s="8">
        <v>85</v>
      </c>
      <c r="D62" s="9">
        <v>9.2999999999999995E-4</v>
      </c>
      <c r="E62" s="9">
        <v>8.7700000000000007E-4</v>
      </c>
      <c r="F62" s="9">
        <v>8.0100000000000006E-4</v>
      </c>
      <c r="G62" s="9">
        <v>7.3900000000000007E-4</v>
      </c>
      <c r="H62" s="9">
        <v>7.0899999999999999E-4</v>
      </c>
      <c r="I62" s="9">
        <v>6.7900000000000002E-4</v>
      </c>
      <c r="J62" s="9">
        <v>6.4499999999999996E-4</v>
      </c>
      <c r="K62" s="9">
        <v>6.1600000000000001E-4</v>
      </c>
      <c r="L62" s="9">
        <v>5.5899999999999993E-4</v>
      </c>
      <c r="M62" s="9">
        <v>5.1699999999999999E-4</v>
      </c>
      <c r="N62" s="9">
        <v>4.4000000000000002E-4</v>
      </c>
      <c r="O62" s="9">
        <v>3.86E-4</v>
      </c>
      <c r="P62" s="9">
        <v>2.9299999999999997E-4</v>
      </c>
      <c r="Q62" s="9">
        <v>1.1999999999999999E-4</v>
      </c>
    </row>
    <row r="63" spans="1:17" s="8" customFormat="1" x14ac:dyDescent="0.2">
      <c r="A63" s="8" t="s">
        <v>96</v>
      </c>
      <c r="B63" s="8">
        <f t="shared" si="1"/>
        <v>1082.1999999999998</v>
      </c>
      <c r="C63" s="8">
        <v>105</v>
      </c>
      <c r="D63" s="9">
        <v>1.9400000000000001E-3</v>
      </c>
      <c r="E63" s="9">
        <v>1.8599999999999999E-3</v>
      </c>
      <c r="F63" s="9">
        <v>1.75E-3</v>
      </c>
      <c r="G63" s="9">
        <v>1.65E-3</v>
      </c>
      <c r="H63" s="9">
        <v>1.5999999999999999E-3</v>
      </c>
      <c r="I63" s="9">
        <v>1.5400000000000001E-3</v>
      </c>
      <c r="J63" s="9">
        <v>1.47E-3</v>
      </c>
      <c r="K63" s="9">
        <v>1.42E-3</v>
      </c>
      <c r="L63" s="9">
        <v>1.31E-3</v>
      </c>
      <c r="M63" s="9">
        <v>1.1999999999999999E-3</v>
      </c>
      <c r="N63" s="9">
        <v>1.08E-3</v>
      </c>
      <c r="O63" s="9">
        <v>9.5300000000000007E-4</v>
      </c>
      <c r="P63" s="9">
        <v>6.8499999999999995E-4</v>
      </c>
      <c r="Q63" s="9">
        <v>3.0299999999999999E-4</v>
      </c>
    </row>
    <row r="64" spans="1:17" s="8" customFormat="1" x14ac:dyDescent="0.2">
      <c r="A64" s="8" t="s">
        <v>95</v>
      </c>
      <c r="B64" s="8">
        <f t="shared" si="1"/>
        <v>1082.4999999999998</v>
      </c>
      <c r="C64" s="8">
        <v>125</v>
      </c>
      <c r="D64" s="9">
        <v>7.9599999999999994E-4</v>
      </c>
      <c r="E64" s="9">
        <v>7.6400000000000003E-4</v>
      </c>
      <c r="F64" s="9">
        <v>6.9899999999999997E-4</v>
      </c>
      <c r="G64" s="9">
        <v>6.5499999999999998E-4</v>
      </c>
      <c r="H64" s="9">
        <v>6.2500000000000001E-4</v>
      </c>
      <c r="I64" s="9">
        <v>5.9999999999999995E-4</v>
      </c>
      <c r="J64" s="9">
        <v>5.7200000000000003E-4</v>
      </c>
      <c r="K64" s="9">
        <v>5.4000000000000001E-4</v>
      </c>
      <c r="L64" s="9">
        <v>4.9899999999999999E-4</v>
      </c>
      <c r="M64" s="9">
        <v>4.6199999999999995E-4</v>
      </c>
      <c r="N64" s="9">
        <v>4.1199999999999999E-4</v>
      </c>
      <c r="O64" s="9">
        <v>3.5199999999999999E-4</v>
      </c>
      <c r="P64" s="9">
        <v>2.7E-4</v>
      </c>
      <c r="Q64" s="9">
        <v>9.9999999999999991E-5</v>
      </c>
    </row>
    <row r="65" spans="1:17" s="8" customFormat="1" x14ac:dyDescent="0.2">
      <c r="A65" s="8" t="s">
        <v>94</v>
      </c>
      <c r="B65" s="8">
        <f t="shared" si="1"/>
        <v>1082.7999999999997</v>
      </c>
      <c r="C65" s="8">
        <v>145</v>
      </c>
      <c r="D65" s="9">
        <v>8.0000000000000002E-3</v>
      </c>
      <c r="E65" s="9">
        <v>7.6699999999999997E-3</v>
      </c>
      <c r="F65" s="9">
        <v>7.1700000000000002E-3</v>
      </c>
      <c r="G65" s="9">
        <v>6.8100000000000001E-3</v>
      </c>
      <c r="H65" s="9">
        <v>6.3500000000000006E-3</v>
      </c>
      <c r="I65" s="9">
        <v>6.1199999999999996E-3</v>
      </c>
      <c r="J65" s="9">
        <v>5.8599999999999998E-3</v>
      </c>
      <c r="K65" s="9">
        <v>5.5899999999999995E-3</v>
      </c>
      <c r="L65" s="9">
        <v>5.13E-3</v>
      </c>
      <c r="M65" s="9">
        <v>4.7499999999999999E-3</v>
      </c>
      <c r="N65" s="9">
        <v>4.13E-3</v>
      </c>
      <c r="O65" s="9">
        <v>3.63E-3</v>
      </c>
      <c r="P65" s="9">
        <v>2.7700000000000003E-3</v>
      </c>
      <c r="Q65" s="9">
        <v>1.1999999999999999E-3</v>
      </c>
    </row>
    <row r="66" spans="1:17" s="8" customFormat="1" x14ac:dyDescent="0.2">
      <c r="A66" s="8" t="s">
        <v>93</v>
      </c>
      <c r="B66" s="8">
        <f t="shared" si="1"/>
        <v>1083.0999999999997</v>
      </c>
      <c r="C66" s="8">
        <v>5</v>
      </c>
      <c r="D66" s="9">
        <v>4.75E-4</v>
      </c>
      <c r="E66" s="9">
        <v>4.6299999999999998E-4</v>
      </c>
      <c r="F66" s="9">
        <v>4.2700000000000002E-4</v>
      </c>
      <c r="G66" s="9">
        <v>4.06E-4</v>
      </c>
      <c r="H66" s="9">
        <v>3.9000000000000005E-4</v>
      </c>
      <c r="I66" s="9">
        <v>3.7300000000000001E-4</v>
      </c>
      <c r="J66" s="9">
        <v>4.4000000000000002E-4</v>
      </c>
      <c r="K66" s="9">
        <v>3.5E-4</v>
      </c>
      <c r="L66" s="9">
        <v>3.3199999999999999E-4</v>
      </c>
      <c r="M66" s="9">
        <v>3.2599999999999996E-4</v>
      </c>
      <c r="N66" s="9">
        <v>2.8500000000000004E-4</v>
      </c>
      <c r="O66" s="9">
        <v>2.7300000000000002E-4</v>
      </c>
      <c r="P66" s="9">
        <v>2.4699999999999999E-4</v>
      </c>
      <c r="Q66" s="9">
        <v>2.03E-4</v>
      </c>
    </row>
    <row r="67" spans="1:17" s="8" customFormat="1" x14ac:dyDescent="0.2">
      <c r="A67" s="8" t="s">
        <v>92</v>
      </c>
      <c r="B67" s="8">
        <f t="shared" si="1"/>
        <v>1083.3999999999996</v>
      </c>
      <c r="C67" s="8">
        <v>25</v>
      </c>
      <c r="D67" s="9">
        <v>3.5300000000000002E-3</v>
      </c>
      <c r="E67" s="9">
        <v>3.3900000000000002E-3</v>
      </c>
      <c r="F67" s="9">
        <v>3.1700000000000001E-3</v>
      </c>
      <c r="G67" s="9">
        <v>2.96E-3</v>
      </c>
      <c r="H67" s="9">
        <v>2.8600000000000001E-3</v>
      </c>
      <c r="I67" s="9">
        <v>2.7300000000000002E-3</v>
      </c>
      <c r="J67" s="9">
        <v>2.7899999999999999E-3</v>
      </c>
      <c r="K67" s="9">
        <v>2.5200000000000001E-3</v>
      </c>
      <c r="L67" s="9">
        <v>2.1900000000000001E-3</v>
      </c>
      <c r="M67" s="9">
        <v>2.0300000000000001E-3</v>
      </c>
      <c r="N67" s="9">
        <v>1.7899999999999999E-3</v>
      </c>
      <c r="O67" s="9">
        <v>1.57E-3</v>
      </c>
      <c r="P67" s="9">
        <v>1.17E-3</v>
      </c>
      <c r="Q67" s="9">
        <v>5.2799999999999993E-4</v>
      </c>
    </row>
    <row r="68" spans="1:17" s="8" customFormat="1" x14ac:dyDescent="0.2">
      <c r="A68" s="8" t="s">
        <v>91</v>
      </c>
      <c r="B68" s="8">
        <f t="shared" si="1"/>
        <v>1083.6999999999996</v>
      </c>
      <c r="C68" s="8">
        <v>45</v>
      </c>
      <c r="D68" s="9">
        <v>5.9199999999999999E-3</v>
      </c>
      <c r="E68" s="9">
        <v>5.7400000000000003E-3</v>
      </c>
      <c r="F68" s="9">
        <v>5.4299999999999999E-3</v>
      </c>
      <c r="G68" s="9">
        <v>5.1599999999999997E-3</v>
      </c>
      <c r="H68" s="9">
        <v>5.0100000000000006E-3</v>
      </c>
      <c r="I68" s="9">
        <v>4.8300000000000001E-3</v>
      </c>
      <c r="J68" s="9">
        <v>4.9200000000000008E-3</v>
      </c>
      <c r="K68" s="9">
        <v>4.3100000000000005E-3</v>
      </c>
      <c r="L68" s="9">
        <v>3.9400000000000008E-3</v>
      </c>
      <c r="M68" s="9">
        <v>3.65E-3</v>
      </c>
      <c r="N68" s="9">
        <v>3.2799999999999999E-3</v>
      </c>
      <c r="O68" s="9">
        <v>2.8600000000000001E-3</v>
      </c>
      <c r="P68" s="9">
        <v>2.0999999999999999E-3</v>
      </c>
      <c r="Q68" s="9">
        <v>9.7399999999999993E-4</v>
      </c>
    </row>
    <row r="69" spans="1:17" s="8" customFormat="1" x14ac:dyDescent="0.2">
      <c r="A69" s="8" t="s">
        <v>90</v>
      </c>
      <c r="B69" s="8">
        <f t="shared" si="1"/>
        <v>1083.9999999999995</v>
      </c>
      <c r="C69" s="8">
        <v>65</v>
      </c>
      <c r="D69" s="9">
        <v>0.15100000000000002</v>
      </c>
      <c r="E69" s="9">
        <v>0.124</v>
      </c>
      <c r="F69" s="9">
        <v>0.10100000000000001</v>
      </c>
      <c r="G69" s="9">
        <v>8.6500000000000007E-2</v>
      </c>
      <c r="H69" s="9">
        <v>7.9400000000000012E-2</v>
      </c>
      <c r="I69" s="9">
        <v>7.2599999999999998E-2</v>
      </c>
      <c r="J69" s="9">
        <v>6.7000000000000004E-2</v>
      </c>
      <c r="K69" s="9">
        <v>6.0499999999999998E-2</v>
      </c>
      <c r="L69" s="9">
        <v>5.0599999999999999E-2</v>
      </c>
      <c r="M69" s="9">
        <v>4.4199999999999996E-2</v>
      </c>
      <c r="N69" s="9">
        <v>3.6600000000000001E-2</v>
      </c>
      <c r="O69" s="9">
        <v>3.0199999999999998E-2</v>
      </c>
      <c r="P69" s="9">
        <v>2.01E-2</v>
      </c>
      <c r="Q69" s="9">
        <v>7.4800000000000005E-3</v>
      </c>
    </row>
    <row r="70" spans="1:17" s="8" customFormat="1" x14ac:dyDescent="0.2">
      <c r="A70" s="8" t="s">
        <v>89</v>
      </c>
      <c r="B70" s="8">
        <f t="shared" si="1"/>
        <v>1084.2999999999995</v>
      </c>
      <c r="C70" s="8">
        <v>85</v>
      </c>
      <c r="D70" s="9">
        <v>0.77800000000000002</v>
      </c>
      <c r="E70" s="9">
        <v>0.71799999999999997</v>
      </c>
      <c r="F70" s="9">
        <v>0.625</v>
      </c>
      <c r="G70" s="9">
        <v>0.54500000000000004</v>
      </c>
      <c r="H70" s="9">
        <v>0.502</v>
      </c>
      <c r="I70" s="9">
        <v>0.46099999999999997</v>
      </c>
      <c r="J70" s="9">
        <v>0.42399999999999999</v>
      </c>
      <c r="K70" s="9">
        <v>0.38499999999999995</v>
      </c>
      <c r="L70" s="9">
        <v>0.32500000000000001</v>
      </c>
      <c r="M70" s="9">
        <v>0.28299999999999997</v>
      </c>
      <c r="N70" s="9">
        <v>0.23599999999999999</v>
      </c>
      <c r="O70" s="9">
        <v>0.19500000000000001</v>
      </c>
      <c r="P70" s="9">
        <v>0.13500000000000001</v>
      </c>
      <c r="Q70" s="9">
        <v>5.0800000000000005E-2</v>
      </c>
    </row>
    <row r="71" spans="1:17" s="8" customFormat="1" x14ac:dyDescent="0.2">
      <c r="A71" s="8" t="s">
        <v>88</v>
      </c>
      <c r="B71" s="8">
        <f t="shared" si="1"/>
        <v>1084.5999999999995</v>
      </c>
      <c r="C71" s="8">
        <v>105</v>
      </c>
      <c r="D71" s="9">
        <v>0.56999999999999995</v>
      </c>
      <c r="E71" s="9">
        <v>0.52500000000000002</v>
      </c>
      <c r="F71" s="9">
        <v>0.45600000000000002</v>
      </c>
      <c r="G71" s="9">
        <v>0.39100000000000001</v>
      </c>
      <c r="H71" s="9">
        <v>0.35799999999999998</v>
      </c>
      <c r="I71" s="9">
        <v>0.32600000000000001</v>
      </c>
      <c r="J71" s="9">
        <v>0.29899999999999999</v>
      </c>
      <c r="K71" s="9">
        <v>0.27</v>
      </c>
      <c r="L71" s="9">
        <v>0.22500000000000001</v>
      </c>
      <c r="M71" s="9">
        <v>0.191</v>
      </c>
      <c r="N71" s="9">
        <v>0.161</v>
      </c>
      <c r="O71" s="9">
        <v>0.13500000000000001</v>
      </c>
      <c r="P71" s="9">
        <v>9.0300000000000005E-2</v>
      </c>
      <c r="Q71" s="9">
        <v>3.4799999999999998E-2</v>
      </c>
    </row>
    <row r="72" spans="1:17" s="8" customFormat="1" x14ac:dyDescent="0.2">
      <c r="A72" s="8" t="s">
        <v>87</v>
      </c>
      <c r="B72" s="8">
        <f t="shared" si="1"/>
        <v>1084.8999999999994</v>
      </c>
      <c r="C72" s="8">
        <v>125</v>
      </c>
      <c r="D72" s="9">
        <v>0.60499999999999998</v>
      </c>
      <c r="E72" s="9">
        <v>0.56099999999999994</v>
      </c>
      <c r="F72" s="9">
        <v>0.49099999999999999</v>
      </c>
      <c r="G72" s="9">
        <v>0.42700000000000005</v>
      </c>
      <c r="H72" s="9">
        <v>0.39500000000000002</v>
      </c>
      <c r="I72" s="9">
        <v>0.36200000000000004</v>
      </c>
      <c r="J72" s="9">
        <v>0.33200000000000002</v>
      </c>
      <c r="K72" s="9">
        <v>0.30099999999999999</v>
      </c>
      <c r="L72" s="9">
        <v>0.25600000000000001</v>
      </c>
      <c r="M72" s="9">
        <v>0.224</v>
      </c>
      <c r="N72" s="9">
        <v>0.188</v>
      </c>
      <c r="O72" s="9">
        <v>0.155</v>
      </c>
      <c r="P72" s="9">
        <v>0.10900000000000001</v>
      </c>
      <c r="Q72" s="9">
        <v>4.4700000000000004E-2</v>
      </c>
    </row>
    <row r="73" spans="1:17" s="8" customFormat="1" x14ac:dyDescent="0.2">
      <c r="A73" s="8" t="s">
        <v>86</v>
      </c>
      <c r="B73" s="8">
        <f t="shared" si="1"/>
        <v>1085.1999999999994</v>
      </c>
      <c r="C73" s="8">
        <v>145</v>
      </c>
      <c r="D73" s="9">
        <v>0.68700000000000006</v>
      </c>
      <c r="E73" s="9">
        <v>0.64700000000000002</v>
      </c>
      <c r="F73" s="9">
        <v>0.57700000000000007</v>
      </c>
      <c r="G73" s="9">
        <v>0.51500000000000001</v>
      </c>
      <c r="H73" s="9">
        <v>0.48199999999999998</v>
      </c>
      <c r="I73" s="9">
        <v>0.45</v>
      </c>
      <c r="J73" s="9">
        <v>0.41899999999999998</v>
      </c>
      <c r="K73" s="9">
        <v>0.38600000000000001</v>
      </c>
      <c r="L73" s="9">
        <v>0.33399999999999996</v>
      </c>
      <c r="M73" s="9">
        <v>0.29500000000000004</v>
      </c>
      <c r="N73" s="9">
        <v>0.253</v>
      </c>
      <c r="O73" s="9">
        <v>0.21000000000000002</v>
      </c>
      <c r="P73" s="9">
        <v>0.14899999999999999</v>
      </c>
      <c r="Q73" s="9">
        <v>5.9299999999999999E-2</v>
      </c>
    </row>
    <row r="74" spans="1:17" s="8" customFormat="1" x14ac:dyDescent="0.2">
      <c r="A74" s="8" t="s">
        <v>85</v>
      </c>
      <c r="B74" s="8">
        <f t="shared" si="1"/>
        <v>1085.4999999999993</v>
      </c>
      <c r="C74" s="8">
        <v>5</v>
      </c>
      <c r="D74" s="9">
        <v>0.59500000000000008</v>
      </c>
      <c r="E74" s="9">
        <v>0.52800000000000002</v>
      </c>
      <c r="F74" s="9">
        <v>0.437</v>
      </c>
      <c r="G74" s="9">
        <v>0.36299999999999999</v>
      </c>
      <c r="H74" s="9">
        <v>0.32500000000000001</v>
      </c>
      <c r="I74" s="9">
        <v>0.28999999999999998</v>
      </c>
      <c r="J74" s="9">
        <v>0.25600000000000001</v>
      </c>
      <c r="K74" s="9">
        <v>0.22900000000000001</v>
      </c>
      <c r="L74" s="9">
        <v>0.183</v>
      </c>
      <c r="M74" s="9">
        <v>0.154</v>
      </c>
      <c r="N74" s="9">
        <v>0.125</v>
      </c>
      <c r="O74" s="9">
        <v>9.8699999999999996E-2</v>
      </c>
      <c r="P74" s="9">
        <v>6.5500000000000003E-2</v>
      </c>
      <c r="Q74" s="9">
        <v>2.4799999999999999E-2</v>
      </c>
    </row>
    <row r="75" spans="1:17" s="8" customFormat="1" x14ac:dyDescent="0.2">
      <c r="A75" s="8" t="s">
        <v>84</v>
      </c>
      <c r="B75" s="8">
        <f t="shared" si="1"/>
        <v>1085.7999999999993</v>
      </c>
      <c r="C75" s="8">
        <v>25</v>
      </c>
      <c r="D75" s="9">
        <v>0.40200000000000002</v>
      </c>
      <c r="E75" s="9">
        <v>0.34299999999999997</v>
      </c>
      <c r="F75" s="9">
        <v>0.27799999999999997</v>
      </c>
      <c r="G75" s="9">
        <v>0.22699999999999998</v>
      </c>
      <c r="H75" s="9">
        <v>0.2</v>
      </c>
      <c r="I75" s="9">
        <v>0.17599999999999999</v>
      </c>
      <c r="J75" s="9">
        <v>0.155</v>
      </c>
      <c r="K75" s="9">
        <v>0.13400000000000001</v>
      </c>
      <c r="L75" s="9">
        <v>0.106</v>
      </c>
      <c r="M75" s="9">
        <v>8.610000000000001E-2</v>
      </c>
      <c r="N75" s="9">
        <v>6.8400000000000002E-2</v>
      </c>
      <c r="O75" s="9">
        <v>5.2899999999999996E-2</v>
      </c>
      <c r="P75" s="9">
        <v>3.4700000000000002E-2</v>
      </c>
      <c r="Q75" s="9">
        <v>1.3100000000000001E-2</v>
      </c>
    </row>
    <row r="76" spans="1:17" s="8" customFormat="1" x14ac:dyDescent="0.2">
      <c r="A76" s="8" t="s">
        <v>83</v>
      </c>
      <c r="B76" s="8">
        <f>B75+0.3</f>
        <v>1086.0999999999992</v>
      </c>
      <c r="C76" s="8">
        <v>45</v>
      </c>
      <c r="D76" s="9">
        <v>0.64400000000000002</v>
      </c>
      <c r="E76" s="9">
        <v>0.58299999999999996</v>
      </c>
      <c r="F76" s="9">
        <v>0.48899999999999993</v>
      </c>
      <c r="G76" s="9">
        <v>0.40900000000000003</v>
      </c>
      <c r="H76" s="9">
        <v>0.36499999999999999</v>
      </c>
      <c r="I76" s="9">
        <v>0.32600000000000001</v>
      </c>
      <c r="J76" s="9">
        <v>0.28999999999999998</v>
      </c>
      <c r="K76" s="9">
        <v>0.255</v>
      </c>
      <c r="L76" s="9">
        <v>0.20300000000000001</v>
      </c>
      <c r="M76" s="9">
        <v>0.16899999999999998</v>
      </c>
      <c r="N76" s="9">
        <v>0.13500000000000001</v>
      </c>
      <c r="O76" s="9">
        <v>0.108</v>
      </c>
      <c r="P76" s="9">
        <v>6.8999999999999992E-2</v>
      </c>
      <c r="Q76" s="9">
        <v>2.4300000000000002E-2</v>
      </c>
    </row>
    <row r="77" spans="1:17" s="8" customFormat="1" x14ac:dyDescent="0.2">
      <c r="A77" s="8" t="s">
        <v>82</v>
      </c>
      <c r="B77" s="8">
        <f t="shared" si="1"/>
        <v>1086.3999999999992</v>
      </c>
      <c r="C77" s="8">
        <v>65</v>
      </c>
      <c r="D77" s="9">
        <v>0.24299999999999999</v>
      </c>
      <c r="E77" s="9">
        <v>0.20900000000000002</v>
      </c>
      <c r="F77" s="9">
        <v>0.17399999999999999</v>
      </c>
      <c r="G77" s="9">
        <v>0.14699999999999999</v>
      </c>
      <c r="H77" s="9">
        <v>0.13400000000000001</v>
      </c>
      <c r="I77" s="9">
        <v>0.12300000000000001</v>
      </c>
      <c r="J77" s="9">
        <v>0.11</v>
      </c>
      <c r="K77" s="9">
        <v>9.98E-2</v>
      </c>
      <c r="L77" s="9">
        <v>8.2900000000000001E-2</v>
      </c>
      <c r="M77" s="9">
        <v>7.2399999999999992E-2</v>
      </c>
      <c r="N77" s="9">
        <v>6.1099999999999995E-2</v>
      </c>
      <c r="O77" s="9">
        <v>4.9599999999999998E-2</v>
      </c>
      <c r="P77" s="9">
        <v>3.4299999999999997E-2</v>
      </c>
      <c r="Q77" s="9">
        <v>1.43E-2</v>
      </c>
    </row>
    <row r="78" spans="1:17" s="8" customFormat="1" x14ac:dyDescent="0.2">
      <c r="A78" s="8" t="s">
        <v>81</v>
      </c>
      <c r="B78" s="8">
        <f>B77+0.3</f>
        <v>1086.6999999999991</v>
      </c>
      <c r="C78" s="8">
        <v>85</v>
      </c>
      <c r="D78" s="9">
        <v>3.4000000000000002E-2</v>
      </c>
      <c r="E78" s="9">
        <v>3.1900000000000005E-2</v>
      </c>
      <c r="F78" s="9">
        <v>2.8900000000000002E-2</v>
      </c>
      <c r="G78" s="9">
        <v>2.6200000000000001E-2</v>
      </c>
      <c r="H78" s="9">
        <v>2.5100000000000001E-2</v>
      </c>
      <c r="I78" s="9">
        <v>2.3300000000000001E-2</v>
      </c>
      <c r="J78" s="9">
        <v>2.1899999999999999E-2</v>
      </c>
      <c r="K78" s="9">
        <v>2.06E-2</v>
      </c>
      <c r="L78" s="9">
        <v>1.8000000000000002E-2</v>
      </c>
      <c r="M78" s="9">
        <v>1.61E-2</v>
      </c>
      <c r="N78" s="9">
        <v>1.4E-2</v>
      </c>
      <c r="O78" s="9">
        <v>1.21E-2</v>
      </c>
      <c r="P78" s="9">
        <v>8.4500000000000009E-3</v>
      </c>
      <c r="Q78" s="9">
        <v>3.3699999999999997E-3</v>
      </c>
    </row>
    <row r="79" spans="1:17" s="8" customFormat="1" x14ac:dyDescent="0.2">
      <c r="A79" s="8" t="s">
        <v>80</v>
      </c>
      <c r="B79" s="8">
        <v>1031</v>
      </c>
      <c r="C79" s="8">
        <v>105</v>
      </c>
      <c r="D79" s="9">
        <v>1.9499999999999999E-3</v>
      </c>
      <c r="E79" s="9">
        <v>1.83E-3</v>
      </c>
      <c r="F79" s="9">
        <v>1.73E-3</v>
      </c>
      <c r="G79" s="9">
        <v>1.5900000000000001E-3</v>
      </c>
      <c r="H79" s="9">
        <v>1.5299999999999999E-3</v>
      </c>
      <c r="I79" s="9">
        <v>1.4599999999999999E-3</v>
      </c>
      <c r="J79" s="9">
        <v>1.5200000000000001E-3</v>
      </c>
      <c r="K79" s="9">
        <v>1.2999999999999999E-3</v>
      </c>
      <c r="L79" s="9">
        <v>4.28E-4</v>
      </c>
      <c r="M79" s="9">
        <v>1.0399999999999999E-3</v>
      </c>
      <c r="N79" s="9">
        <v>9.19E-4</v>
      </c>
      <c r="O79" s="9">
        <v>7.9500000000000003E-4</v>
      </c>
      <c r="P79" s="9">
        <v>6.1399999999999996E-4</v>
      </c>
      <c r="Q79" s="9">
        <v>2.41E-4</v>
      </c>
    </row>
    <row r="80" spans="1:17" s="8" customFormat="1" x14ac:dyDescent="0.2">
      <c r="A80" s="8" t="s">
        <v>79</v>
      </c>
      <c r="B80" s="8">
        <v>1031.25</v>
      </c>
      <c r="C80" s="8">
        <v>125</v>
      </c>
      <c r="D80" s="9">
        <v>2.4299999999999999E-3</v>
      </c>
      <c r="E80" s="9">
        <v>2.2699999999999999E-3</v>
      </c>
      <c r="F80" s="9">
        <v>2.1199999999999999E-3</v>
      </c>
      <c r="G80" s="9">
        <v>1.9599999999999999E-3</v>
      </c>
      <c r="H80" s="9">
        <v>1.8700000000000001E-3</v>
      </c>
      <c r="I80" s="9">
        <v>1.7899999999999999E-3</v>
      </c>
      <c r="J80" s="9">
        <v>1.8799999999999999E-3</v>
      </c>
      <c r="K80" s="9">
        <v>1.5900000000000001E-3</v>
      </c>
      <c r="L80" s="9">
        <v>9.4900000000000008E-4</v>
      </c>
      <c r="M80" s="9">
        <v>1.31E-3</v>
      </c>
      <c r="N80" s="9">
        <v>1.1400000000000002E-3</v>
      </c>
      <c r="O80" s="9">
        <v>1.01E-3</v>
      </c>
      <c r="P80" s="9">
        <v>7.6599999999999997E-4</v>
      </c>
      <c r="Q80" s="9">
        <v>2.9799999999999998E-4</v>
      </c>
    </row>
    <row r="81" spans="1:17" s="8" customFormat="1" x14ac:dyDescent="0.2">
      <c r="A81" s="8" t="s">
        <v>78</v>
      </c>
      <c r="B81" s="8">
        <v>1031.5</v>
      </c>
      <c r="C81" s="8">
        <v>145</v>
      </c>
      <c r="D81" s="9">
        <v>2.2000000000000001E-3</v>
      </c>
      <c r="E81" s="9">
        <v>2.0499999999999997E-3</v>
      </c>
      <c r="F81" s="9">
        <v>1.9199999999999998E-3</v>
      </c>
      <c r="G81" s="9">
        <v>1.7700000000000001E-3</v>
      </c>
      <c r="H81" s="9">
        <v>1.6899999999999999E-3</v>
      </c>
      <c r="I81" s="9">
        <v>1.5999999999999999E-3</v>
      </c>
      <c r="J81" s="9">
        <v>1.7099999999999999E-3</v>
      </c>
      <c r="K81" s="9">
        <v>1.42E-3</v>
      </c>
      <c r="L81" s="9">
        <v>1.0399999999999999E-3</v>
      </c>
      <c r="M81" s="9">
        <v>1.15E-3</v>
      </c>
      <c r="N81" s="9">
        <v>1.0200000000000001E-3</v>
      </c>
      <c r="O81" s="9">
        <v>8.7399999999999999E-4</v>
      </c>
      <c r="P81" s="9">
        <v>6.6399999999999999E-4</v>
      </c>
      <c r="Q81" s="9">
        <v>2.6600000000000001E-4</v>
      </c>
    </row>
    <row r="82" spans="1:17" s="8" customFormat="1" x14ac:dyDescent="0.2">
      <c r="A82" s="8" t="s">
        <v>77</v>
      </c>
      <c r="B82" s="8">
        <v>1031.75</v>
      </c>
      <c r="C82" s="8">
        <v>5</v>
      </c>
      <c r="D82" s="9">
        <v>4.7400000000000003E-3</v>
      </c>
      <c r="E82" s="9">
        <v>4.3400000000000001E-3</v>
      </c>
      <c r="F82" s="9">
        <v>4.0600000000000002E-3</v>
      </c>
      <c r="G82" s="9">
        <v>3.7699999999999999E-3</v>
      </c>
      <c r="H82" s="9">
        <v>3.5999999999999999E-3</v>
      </c>
      <c r="I82" s="9">
        <v>3.4199999999999999E-3</v>
      </c>
      <c r="J82" s="9">
        <v>3.2600000000000003E-3</v>
      </c>
      <c r="K82" s="9">
        <v>3.0599999999999998E-3</v>
      </c>
      <c r="L82" s="9">
        <v>2.7300000000000002E-3</v>
      </c>
      <c r="M82" s="9">
        <v>2.48E-3</v>
      </c>
      <c r="N82" s="9">
        <v>2.0999999999999999E-3</v>
      </c>
      <c r="O82" s="9">
        <v>1.7700000000000001E-3</v>
      </c>
      <c r="P82" s="9">
        <v>1.2800000000000001E-3</v>
      </c>
      <c r="Q82" s="9">
        <v>5.13E-4</v>
      </c>
    </row>
    <row r="83" spans="1:17" s="8" customFormat="1" x14ac:dyDescent="0.2">
      <c r="A83" s="8" t="s">
        <v>76</v>
      </c>
      <c r="B83" s="8">
        <v>1032.04</v>
      </c>
      <c r="C83" s="8">
        <v>25</v>
      </c>
      <c r="D83" s="9">
        <v>4.5399999999999996E-2</v>
      </c>
      <c r="E83" s="9">
        <v>4.1799999999999997E-2</v>
      </c>
      <c r="F83" s="9">
        <v>3.8800000000000001E-2</v>
      </c>
      <c r="G83" s="9">
        <v>3.5500000000000004E-2</v>
      </c>
      <c r="H83" s="9">
        <v>3.3700000000000001E-2</v>
      </c>
      <c r="I83" s="9">
        <v>3.1699999999999999E-2</v>
      </c>
      <c r="J83" s="9">
        <v>2.9899999999999999E-2</v>
      </c>
      <c r="K83" s="9">
        <v>2.7800000000000002E-2</v>
      </c>
      <c r="L83" s="9">
        <v>2.4400000000000002E-2</v>
      </c>
      <c r="M83" s="9">
        <v>2.1500000000000002E-2</v>
      </c>
      <c r="N83" s="9">
        <v>1.8499999999999999E-2</v>
      </c>
      <c r="O83" s="9">
        <v>1.5699999999999999E-2</v>
      </c>
      <c r="P83" s="9">
        <v>1.0800000000000001E-2</v>
      </c>
      <c r="Q83" s="9">
        <v>4.0800000000000003E-3</v>
      </c>
    </row>
    <row r="84" spans="1:17" s="8" customFormat="1" x14ac:dyDescent="0.2">
      <c r="A84" s="8" t="s">
        <v>75</v>
      </c>
      <c r="B84" s="8">
        <v>1032.29</v>
      </c>
      <c r="C84" s="8">
        <v>45</v>
      </c>
      <c r="D84" s="9">
        <v>5.77E-3</v>
      </c>
      <c r="E84" s="9">
        <v>5.3399999999999993E-3</v>
      </c>
      <c r="F84" s="9">
        <v>5.0100000000000006E-3</v>
      </c>
      <c r="G84" s="9">
        <v>4.6700000000000005E-3</v>
      </c>
      <c r="H84" s="9">
        <v>4.3200000000000001E-3</v>
      </c>
      <c r="I84" s="9">
        <v>4.1200000000000004E-3</v>
      </c>
      <c r="J84" s="9">
        <v>3.8800000000000002E-3</v>
      </c>
      <c r="K84" s="9">
        <v>3.6600000000000001E-3</v>
      </c>
      <c r="L84" s="9">
        <v>3.2399999999999998E-3</v>
      </c>
      <c r="M84" s="9">
        <v>2.9100000000000003E-3</v>
      </c>
      <c r="N84" s="9">
        <v>2.5100000000000001E-3</v>
      </c>
      <c r="O84" s="9">
        <v>2.1299999999999999E-3</v>
      </c>
      <c r="P84" s="9">
        <v>1.47E-3</v>
      </c>
      <c r="Q84" s="9">
        <v>6.2399999999999999E-4</v>
      </c>
    </row>
    <row r="85" spans="1:17" s="8" customFormat="1" x14ac:dyDescent="0.2">
      <c r="A85" s="8" t="s">
        <v>74</v>
      </c>
      <c r="B85" s="8">
        <v>1032.54</v>
      </c>
      <c r="C85" s="8">
        <v>65</v>
      </c>
      <c r="D85" s="9">
        <v>5.3399999999999993E-3</v>
      </c>
      <c r="E85" s="9">
        <v>4.9500000000000004E-3</v>
      </c>
      <c r="F85" s="9">
        <v>4.6600000000000001E-3</v>
      </c>
      <c r="G85" s="9">
        <v>4.2200000000000007E-3</v>
      </c>
      <c r="H85" s="9">
        <v>4.0199999999999993E-3</v>
      </c>
      <c r="I85" s="9">
        <v>3.7699999999999999E-3</v>
      </c>
      <c r="J85" s="9">
        <v>3.62E-3</v>
      </c>
      <c r="K85" s="9">
        <v>3.3900000000000002E-3</v>
      </c>
      <c r="L85" s="9">
        <v>2.9499999999999999E-3</v>
      </c>
      <c r="M85" s="9">
        <v>2.7000000000000001E-3</v>
      </c>
      <c r="N85" s="9">
        <v>2.3400000000000001E-3</v>
      </c>
      <c r="O85" s="9">
        <v>1.98E-3</v>
      </c>
      <c r="P85" s="9">
        <v>1.4E-3</v>
      </c>
      <c r="Q85" s="9">
        <v>5.4699999999999996E-4</v>
      </c>
    </row>
    <row r="86" spans="1:17" s="8" customFormat="1" x14ac:dyDescent="0.2">
      <c r="A86" s="8" t="s">
        <v>73</v>
      </c>
      <c r="B86" s="8">
        <v>1032.79</v>
      </c>
      <c r="C86" s="8">
        <v>85</v>
      </c>
      <c r="D86" s="9">
        <v>5.8000000000000005E-3</v>
      </c>
      <c r="E86" s="9">
        <v>5.3800000000000002E-3</v>
      </c>
      <c r="F86" s="9">
        <v>5.0400000000000002E-3</v>
      </c>
      <c r="G86" s="9">
        <v>4.7000000000000002E-3</v>
      </c>
      <c r="H86" s="9">
        <v>4.3100000000000005E-3</v>
      </c>
      <c r="I86" s="9">
        <v>4.1599999999999996E-3</v>
      </c>
      <c r="J86" s="9">
        <v>3.9500000000000004E-3</v>
      </c>
      <c r="K86" s="9">
        <v>3.7299999999999998E-3</v>
      </c>
      <c r="L86" s="9">
        <v>3.2600000000000003E-3</v>
      </c>
      <c r="M86" s="9">
        <v>2.97E-3</v>
      </c>
      <c r="N86" s="9">
        <v>2.5399999999999997E-3</v>
      </c>
      <c r="O86" s="9">
        <v>2.1800000000000001E-3</v>
      </c>
      <c r="P86" s="9">
        <v>1.5299999999999999E-3</v>
      </c>
      <c r="Q86" s="9">
        <v>6.1600000000000001E-4</v>
      </c>
    </row>
    <row r="87" spans="1:17" s="8" customFormat="1" x14ac:dyDescent="0.2">
      <c r="A87" s="8" t="s">
        <v>72</v>
      </c>
      <c r="B87" s="8">
        <v>1033.04</v>
      </c>
      <c r="C87" s="8">
        <v>105</v>
      </c>
      <c r="D87" s="9">
        <v>5.1900000000000002E-3</v>
      </c>
      <c r="E87" s="9">
        <v>4.8300000000000001E-3</v>
      </c>
      <c r="F87" s="9">
        <v>4.5799999999999999E-3</v>
      </c>
      <c r="G87" s="9">
        <v>4.13E-3</v>
      </c>
      <c r="H87" s="9">
        <v>3.9400000000000008E-3</v>
      </c>
      <c r="I87" s="9">
        <v>3.7400000000000003E-3</v>
      </c>
      <c r="J87" s="9">
        <v>3.5400000000000002E-3</v>
      </c>
      <c r="K87" s="9">
        <v>3.3400000000000001E-3</v>
      </c>
      <c r="L87" s="9">
        <v>3.0299999999999997E-3</v>
      </c>
      <c r="M87" s="9">
        <v>2.7300000000000002E-3</v>
      </c>
      <c r="N87" s="9">
        <v>2.3800000000000002E-3</v>
      </c>
      <c r="O87" s="9">
        <v>2.0499999999999997E-3</v>
      </c>
      <c r="P87" s="9">
        <v>1.49E-3</v>
      </c>
      <c r="Q87" s="9">
        <v>6.0999999999999997E-4</v>
      </c>
    </row>
    <row r="88" spans="1:17" s="8" customFormat="1" x14ac:dyDescent="0.2">
      <c r="A88" s="8" t="s">
        <v>71</v>
      </c>
      <c r="B88" s="8">
        <v>1033.29</v>
      </c>
      <c r="C88" s="8">
        <v>125</v>
      </c>
      <c r="D88" s="9">
        <v>5.6699999999999997E-3</v>
      </c>
      <c r="E88" s="9">
        <v>5.2599999999999999E-3</v>
      </c>
      <c r="F88" s="9">
        <v>4.9100000000000003E-3</v>
      </c>
      <c r="G88" s="9">
        <v>4.5999999999999999E-3</v>
      </c>
      <c r="H88" s="9">
        <v>4.2300000000000003E-3</v>
      </c>
      <c r="I88" s="9">
        <v>4.0499999999999998E-3</v>
      </c>
      <c r="J88" s="9">
        <v>3.8700000000000002E-3</v>
      </c>
      <c r="K88" s="9">
        <v>3.62E-3</v>
      </c>
      <c r="L88" s="9">
        <v>3.2399999999999998E-3</v>
      </c>
      <c r="M88" s="9">
        <v>2.9399999999999999E-3</v>
      </c>
      <c r="N88" s="9">
        <v>2.5999999999999999E-3</v>
      </c>
      <c r="O88" s="9">
        <v>2.2500000000000003E-3</v>
      </c>
      <c r="P88" s="9">
        <v>1.5499999999999999E-3</v>
      </c>
      <c r="Q88" s="9">
        <v>7.0899999999999999E-4</v>
      </c>
    </row>
    <row r="89" spans="1:17" s="8" customFormat="1" x14ac:dyDescent="0.2">
      <c r="A89" s="8" t="s">
        <v>70</v>
      </c>
      <c r="B89" s="8">
        <v>1033.54</v>
      </c>
      <c r="C89" s="8">
        <v>145</v>
      </c>
      <c r="D89" s="9">
        <v>6.1000000000000004E-3</v>
      </c>
      <c r="E89" s="9">
        <v>5.6300000000000005E-3</v>
      </c>
      <c r="F89" s="9">
        <v>5.2900000000000004E-3</v>
      </c>
      <c r="G89" s="9">
        <v>4.9200000000000008E-3</v>
      </c>
      <c r="H89" s="9">
        <v>4.7099999999999998E-3</v>
      </c>
      <c r="I89" s="9">
        <v>4.3600000000000002E-3</v>
      </c>
      <c r="J89" s="9">
        <v>4.1400000000000005E-3</v>
      </c>
      <c r="K89" s="9">
        <v>3.8999999999999998E-3</v>
      </c>
      <c r="L89" s="9">
        <v>3.47E-3</v>
      </c>
      <c r="M89" s="9">
        <v>3.1599999999999996E-3</v>
      </c>
      <c r="N89" s="9">
        <v>2.7399999999999998E-3</v>
      </c>
      <c r="O89" s="9">
        <v>2.32E-3</v>
      </c>
      <c r="P89" s="9">
        <v>1.65E-3</v>
      </c>
      <c r="Q89" s="9">
        <v>5.9999999999999995E-4</v>
      </c>
    </row>
    <row r="90" spans="1:17" s="8" customFormat="1" x14ac:dyDescent="0.2">
      <c r="A90" s="8" t="s">
        <v>69</v>
      </c>
      <c r="B90" s="8">
        <v>1033.79</v>
      </c>
      <c r="C90" s="8">
        <v>5</v>
      </c>
      <c r="D90" s="9">
        <v>6.3500000000000006E-3</v>
      </c>
      <c r="E90" s="9">
        <v>5.9499999999999996E-3</v>
      </c>
      <c r="F90" s="9">
        <v>5.4999999999999997E-3</v>
      </c>
      <c r="G90" s="9">
        <v>5.11E-3</v>
      </c>
      <c r="H90" s="9">
        <v>4.8899999999999994E-3</v>
      </c>
      <c r="I90" s="9">
        <v>4.7000000000000002E-3</v>
      </c>
      <c r="J90" s="9">
        <v>4.3400000000000001E-3</v>
      </c>
      <c r="K90" s="9">
        <v>4.0800000000000003E-3</v>
      </c>
      <c r="L90" s="9">
        <v>3.65E-3</v>
      </c>
      <c r="M90" s="9">
        <v>3.3500000000000001E-3</v>
      </c>
      <c r="N90" s="9">
        <v>2.9100000000000003E-3</v>
      </c>
      <c r="O90" s="9">
        <v>2.7599999999999999E-3</v>
      </c>
      <c r="P90" s="9">
        <v>1.7000000000000001E-3</v>
      </c>
      <c r="Q90" s="9">
        <v>6.1699999999999993E-4</v>
      </c>
    </row>
    <row r="91" spans="1:17" s="8" customFormat="1" x14ac:dyDescent="0.2">
      <c r="A91" s="8" t="s">
        <v>68</v>
      </c>
      <c r="B91" s="8">
        <v>1034.04</v>
      </c>
      <c r="C91" s="8">
        <v>25</v>
      </c>
      <c r="D91" s="9">
        <v>6.3300000000000006E-3</v>
      </c>
      <c r="E91" s="9">
        <v>5.9699999999999996E-3</v>
      </c>
      <c r="F91" s="9">
        <v>5.4999999999999997E-3</v>
      </c>
      <c r="G91" s="9">
        <v>5.1000000000000004E-3</v>
      </c>
      <c r="H91" s="9">
        <v>4.8899999999999994E-3</v>
      </c>
      <c r="I91" s="9">
        <v>4.6899999999999997E-3</v>
      </c>
      <c r="J91" s="9">
        <v>4.3100000000000005E-3</v>
      </c>
      <c r="K91" s="9">
        <v>4.0099999999999997E-3</v>
      </c>
      <c r="L91" s="9">
        <v>3.5799999999999998E-3</v>
      </c>
      <c r="M91" s="9">
        <v>3.2699999999999999E-3</v>
      </c>
      <c r="N91" s="9">
        <v>2.8700000000000002E-3</v>
      </c>
      <c r="O91" s="9">
        <v>2.9000000000000002E-3</v>
      </c>
      <c r="P91" s="9">
        <v>1.6800000000000001E-3</v>
      </c>
      <c r="Q91" s="9">
        <v>7.2300000000000001E-4</v>
      </c>
    </row>
    <row r="92" spans="1:17" s="8" customFormat="1" x14ac:dyDescent="0.2">
      <c r="A92" s="8" t="s">
        <v>67</v>
      </c>
      <c r="B92" s="8">
        <v>1034.29</v>
      </c>
      <c r="C92" s="8">
        <v>45</v>
      </c>
      <c r="D92" s="9">
        <v>9.7799999999999988E-3</v>
      </c>
      <c r="E92" s="9">
        <v>9.2599999999999991E-3</v>
      </c>
      <c r="F92" s="9">
        <v>8.4700000000000001E-3</v>
      </c>
      <c r="G92" s="9">
        <v>7.92E-3</v>
      </c>
      <c r="H92" s="9">
        <v>7.5700000000000003E-3</v>
      </c>
      <c r="I92" s="9">
        <v>7.2300000000000003E-3</v>
      </c>
      <c r="J92" s="9">
        <v>6.9299999999999995E-3</v>
      </c>
      <c r="K92" s="9">
        <v>6.3899999999999998E-3</v>
      </c>
      <c r="L92" s="9">
        <v>5.7400000000000003E-3</v>
      </c>
      <c r="M92" s="9">
        <v>5.2300000000000003E-3</v>
      </c>
      <c r="N92" s="9">
        <v>4.6800000000000001E-3</v>
      </c>
      <c r="O92" s="9">
        <v>4.5300000000000002E-3</v>
      </c>
      <c r="P92" s="9">
        <v>2.7899999999999999E-3</v>
      </c>
      <c r="Q92" s="9">
        <v>1.1400000000000002E-3</v>
      </c>
    </row>
    <row r="93" spans="1:17" s="8" customFormat="1" x14ac:dyDescent="0.2">
      <c r="A93" s="8" t="s">
        <v>66</v>
      </c>
      <c r="B93" s="8">
        <v>1034.54</v>
      </c>
      <c r="C93" s="8">
        <v>65</v>
      </c>
      <c r="D93" s="9">
        <v>6.4400000000000004E-3</v>
      </c>
      <c r="E93" s="9">
        <v>6.0899999999999999E-3</v>
      </c>
      <c r="F93" s="9">
        <v>5.62E-3</v>
      </c>
      <c r="G93" s="9">
        <v>5.2199999999999998E-3</v>
      </c>
      <c r="H93" s="9">
        <v>4.9899999999999996E-3</v>
      </c>
      <c r="I93" s="9">
        <v>4.7699999999999999E-3</v>
      </c>
      <c r="J93" s="9">
        <v>4.6099999999999995E-3</v>
      </c>
      <c r="K93" s="9">
        <v>4.15E-3</v>
      </c>
      <c r="L93" s="9">
        <v>3.7000000000000002E-3</v>
      </c>
      <c r="M93" s="9">
        <v>3.3699999999999997E-3</v>
      </c>
      <c r="N93" s="9">
        <v>3.0199999999999997E-3</v>
      </c>
      <c r="O93" s="9">
        <v>3.48E-3</v>
      </c>
      <c r="P93" s="9">
        <v>1.82E-3</v>
      </c>
      <c r="Q93" s="9">
        <v>7.0500000000000001E-4</v>
      </c>
    </row>
    <row r="94" spans="1:17" s="8" customFormat="1" x14ac:dyDescent="0.2">
      <c r="A94" s="8" t="s">
        <v>65</v>
      </c>
      <c r="B94" s="8">
        <v>1034.79</v>
      </c>
      <c r="C94" s="8">
        <v>85</v>
      </c>
      <c r="D94" s="9">
        <v>1.2E-2</v>
      </c>
      <c r="E94" s="9">
        <v>1.15E-2</v>
      </c>
      <c r="F94" s="9">
        <v>1.06E-2</v>
      </c>
      <c r="G94" s="9">
        <v>9.9399999999999992E-3</v>
      </c>
      <c r="H94" s="9">
        <v>9.5899999999999996E-3</v>
      </c>
      <c r="I94" s="9">
        <v>9.1700000000000011E-3</v>
      </c>
      <c r="J94" s="9">
        <v>8.6400000000000001E-3</v>
      </c>
      <c r="K94" s="9">
        <v>8.1700000000000002E-3</v>
      </c>
      <c r="L94" s="9">
        <v>7.4200000000000004E-3</v>
      </c>
      <c r="M94" s="9">
        <v>6.8199999999999997E-3</v>
      </c>
      <c r="N94" s="9">
        <v>5.96E-3</v>
      </c>
      <c r="O94" s="9">
        <v>6.2500000000000003E-3</v>
      </c>
      <c r="P94" s="9">
        <v>3.63E-3</v>
      </c>
      <c r="Q94" s="9">
        <v>1.5600000000000002E-3</v>
      </c>
    </row>
    <row r="95" spans="1:17" s="8" customFormat="1" x14ac:dyDescent="0.2">
      <c r="A95" s="8" t="s">
        <v>64</v>
      </c>
      <c r="B95" s="8">
        <v>1035.04</v>
      </c>
      <c r="C95" s="8">
        <v>105</v>
      </c>
      <c r="D95" s="9">
        <v>8.9800000000000001E-3</v>
      </c>
      <c r="E95" s="9">
        <v>8.3199999999999993E-3</v>
      </c>
      <c r="F95" s="9">
        <v>7.7000000000000011E-3</v>
      </c>
      <c r="G95" s="9">
        <v>7.1700000000000002E-3</v>
      </c>
      <c r="H95" s="9">
        <v>6.8999999999999999E-3</v>
      </c>
      <c r="I95" s="9">
        <v>6.4999999999999997E-3</v>
      </c>
      <c r="J95" s="9">
        <v>6.1700000000000001E-3</v>
      </c>
      <c r="K95" s="9">
        <v>5.8100000000000001E-3</v>
      </c>
      <c r="L95" s="9">
        <v>5.1999999999999998E-3</v>
      </c>
      <c r="M95" s="9">
        <v>4.7600000000000003E-3</v>
      </c>
      <c r="N95" s="9">
        <v>4.1799999999999997E-3</v>
      </c>
      <c r="O95" s="9">
        <v>4.8899999999999994E-3</v>
      </c>
      <c r="P95" s="9">
        <v>2.5200000000000001E-3</v>
      </c>
      <c r="Q95" s="9">
        <v>9.9600000000000014E-4</v>
      </c>
    </row>
    <row r="96" spans="1:17" s="8" customFormat="1" x14ac:dyDescent="0.2">
      <c r="A96" s="8" t="s">
        <v>63</v>
      </c>
      <c r="B96" s="8">
        <v>1035.29</v>
      </c>
      <c r="C96" s="8">
        <v>125</v>
      </c>
      <c r="D96" s="9">
        <v>7.8300000000000002E-3</v>
      </c>
      <c r="E96" s="9">
        <v>7.43E-3</v>
      </c>
      <c r="F96" s="9">
        <v>6.9099999999999995E-3</v>
      </c>
      <c r="G96" s="9">
        <v>6.2899999999999996E-3</v>
      </c>
      <c r="H96" s="9">
        <v>6.0099999999999997E-3</v>
      </c>
      <c r="I96" s="9">
        <v>5.77E-3</v>
      </c>
      <c r="J96" s="9">
        <v>5.5199999999999997E-3</v>
      </c>
      <c r="K96" s="9">
        <v>5.2100000000000002E-3</v>
      </c>
      <c r="L96" s="9">
        <v>4.6899999999999997E-3</v>
      </c>
      <c r="M96" s="9">
        <v>4.1400000000000005E-3</v>
      </c>
      <c r="N96" s="9">
        <v>3.7599999999999999E-3</v>
      </c>
      <c r="O96" s="9">
        <v>4.81E-3</v>
      </c>
      <c r="P96" s="9">
        <v>2.2599999999999999E-3</v>
      </c>
      <c r="Q96" s="9">
        <v>9.5300000000000007E-4</v>
      </c>
    </row>
    <row r="97" spans="1:17" s="8" customFormat="1" x14ac:dyDescent="0.2">
      <c r="A97" s="8" t="s">
        <v>62</v>
      </c>
      <c r="B97" s="8">
        <v>1035.54</v>
      </c>
      <c r="C97" s="8">
        <v>145</v>
      </c>
      <c r="D97" s="9">
        <v>1.34E-2</v>
      </c>
      <c r="E97" s="9">
        <v>1.2700000000000001E-2</v>
      </c>
      <c r="F97" s="9">
        <v>1.18E-2</v>
      </c>
      <c r="G97" s="9">
        <v>1.0999999999999999E-2</v>
      </c>
      <c r="H97" s="9">
        <v>1.06E-2</v>
      </c>
      <c r="I97" s="9">
        <v>1.0200000000000001E-2</v>
      </c>
      <c r="J97" s="9">
        <v>9.7199999999999995E-3</v>
      </c>
      <c r="K97" s="9">
        <v>9.2599999999999991E-3</v>
      </c>
      <c r="L97" s="9">
        <v>8.26E-3</v>
      </c>
      <c r="M97" s="9">
        <v>7.6099999999999996E-3</v>
      </c>
      <c r="N97" s="9">
        <v>6.9500000000000004E-3</v>
      </c>
      <c r="O97" s="9">
        <v>7.6599999999999993E-3</v>
      </c>
      <c r="P97" s="9">
        <v>4.2300000000000003E-3</v>
      </c>
      <c r="Q97" s="9">
        <v>1.7799999999999999E-3</v>
      </c>
    </row>
    <row r="98" spans="1:17" s="8" customFormat="1" x14ac:dyDescent="0.2">
      <c r="A98" s="8" t="s">
        <v>61</v>
      </c>
      <c r="B98" s="8">
        <v>1035.79</v>
      </c>
      <c r="C98" s="8">
        <v>5</v>
      </c>
      <c r="D98" s="9">
        <v>1.03E-2</v>
      </c>
      <c r="E98" s="9">
        <v>9.6099999999999988E-3</v>
      </c>
      <c r="F98" s="9">
        <v>9.0899999999999991E-3</v>
      </c>
      <c r="G98" s="9">
        <v>8.3599999999999994E-3</v>
      </c>
      <c r="H98" s="9">
        <v>7.9900000000000006E-3</v>
      </c>
      <c r="I98" s="9">
        <v>7.62E-3</v>
      </c>
      <c r="J98" s="9">
        <v>7.2899999999999996E-3</v>
      </c>
      <c r="K98" s="9">
        <v>6.8799999999999998E-3</v>
      </c>
      <c r="L98" s="9">
        <v>6.0299999999999998E-3</v>
      </c>
      <c r="M98" s="9">
        <v>5.4999999999999997E-3</v>
      </c>
      <c r="N98" s="9">
        <v>4.8400000000000006E-3</v>
      </c>
      <c r="O98" s="9">
        <v>4.0800000000000003E-3</v>
      </c>
      <c r="P98" s="9">
        <v>2.9399999999999999E-3</v>
      </c>
      <c r="Q98" s="9">
        <v>1.1400000000000002E-3</v>
      </c>
    </row>
    <row r="99" spans="1:17" s="8" customFormat="1" x14ac:dyDescent="0.2">
      <c r="A99" s="8" t="s">
        <v>60</v>
      </c>
      <c r="B99" s="8">
        <v>1036.04</v>
      </c>
      <c r="C99" s="8">
        <v>25</v>
      </c>
      <c r="D99" s="9">
        <v>7.62E-3</v>
      </c>
      <c r="E99" s="9">
        <v>7.0699999999999999E-3</v>
      </c>
      <c r="F99" s="9">
        <v>6.4799999999999996E-3</v>
      </c>
      <c r="G99" s="9">
        <v>5.9900000000000005E-3</v>
      </c>
      <c r="H99" s="9">
        <v>5.7400000000000003E-3</v>
      </c>
      <c r="I99" s="9">
        <v>5.45E-3</v>
      </c>
      <c r="J99" s="9">
        <v>5.2300000000000003E-3</v>
      </c>
      <c r="K99" s="9">
        <v>4.8599999999999997E-3</v>
      </c>
      <c r="L99" s="9">
        <v>4.2300000000000003E-3</v>
      </c>
      <c r="M99" s="9">
        <v>3.8E-3</v>
      </c>
      <c r="N99" s="9">
        <v>3.3699999999999997E-3</v>
      </c>
      <c r="O99" s="9">
        <v>2.8400000000000001E-3</v>
      </c>
      <c r="P99" s="9">
        <v>2.0300000000000001E-3</v>
      </c>
      <c r="Q99" s="9">
        <v>7.9900000000000001E-4</v>
      </c>
    </row>
    <row r="100" spans="1:17" s="8" customFormat="1" x14ac:dyDescent="0.2">
      <c r="A100" s="8" t="s">
        <v>59</v>
      </c>
      <c r="B100" s="8">
        <v>1036.29</v>
      </c>
      <c r="C100" s="8">
        <v>45</v>
      </c>
      <c r="D100" s="9">
        <v>8.7200000000000003E-3</v>
      </c>
      <c r="E100" s="9">
        <v>8.0499999999999999E-3</v>
      </c>
      <c r="F100" s="9">
        <v>7.5000000000000006E-3</v>
      </c>
      <c r="G100" s="9">
        <v>6.96E-3</v>
      </c>
      <c r="H100" s="9">
        <v>6.4799999999999996E-3</v>
      </c>
      <c r="I100" s="9">
        <v>6.1700000000000001E-3</v>
      </c>
      <c r="J100" s="9">
        <v>5.8900000000000003E-3</v>
      </c>
      <c r="K100" s="9">
        <v>5.5100000000000001E-3</v>
      </c>
      <c r="L100" s="9">
        <v>4.8899999999999994E-3</v>
      </c>
      <c r="M100" s="9">
        <v>4.3299999999999996E-3</v>
      </c>
      <c r="N100" s="9">
        <v>3.8399999999999997E-3</v>
      </c>
      <c r="O100" s="9">
        <v>3.1800000000000001E-3</v>
      </c>
      <c r="P100" s="9">
        <v>2.2100000000000002E-3</v>
      </c>
      <c r="Q100" s="9">
        <v>8.8999999999999995E-4</v>
      </c>
    </row>
    <row r="101" spans="1:17" s="8" customFormat="1" x14ac:dyDescent="0.2">
      <c r="A101" s="8" t="s">
        <v>58</v>
      </c>
      <c r="B101" s="8">
        <v>1036.54</v>
      </c>
      <c r="C101" s="8">
        <v>65</v>
      </c>
      <c r="D101" s="9">
        <v>1.04E-2</v>
      </c>
      <c r="E101" s="9">
        <v>9.58E-3</v>
      </c>
      <c r="F101" s="9">
        <v>9.0200000000000002E-3</v>
      </c>
      <c r="G101" s="9">
        <v>8.1799999999999998E-3</v>
      </c>
      <c r="H101" s="9">
        <v>7.79E-3</v>
      </c>
      <c r="I101" s="9">
        <v>7.4099999999999999E-3</v>
      </c>
      <c r="J101" s="9">
        <v>7.1500000000000001E-3</v>
      </c>
      <c r="K101" s="9">
        <v>6.5399999999999998E-3</v>
      </c>
      <c r="L101" s="9">
        <v>5.8200000000000005E-3</v>
      </c>
      <c r="M101" s="9">
        <v>5.3E-3</v>
      </c>
      <c r="N101" s="9">
        <v>4.8300000000000001E-3</v>
      </c>
      <c r="O101" s="9">
        <v>3.8900000000000002E-3</v>
      </c>
      <c r="P101" s="9">
        <v>2.8799999999999997E-3</v>
      </c>
      <c r="Q101" s="9">
        <v>1.24E-3</v>
      </c>
    </row>
    <row r="102" spans="1:17" s="8" customFormat="1" x14ac:dyDescent="0.2">
      <c r="A102" s="8" t="s">
        <v>57</v>
      </c>
      <c r="B102" s="8">
        <v>1036.79</v>
      </c>
      <c r="C102" s="8">
        <v>85</v>
      </c>
      <c r="D102" s="9">
        <v>1.26E-2</v>
      </c>
      <c r="E102" s="9">
        <v>1.17E-2</v>
      </c>
      <c r="F102" s="9">
        <v>1.09E-2</v>
      </c>
      <c r="G102" s="9">
        <v>1.01E-2</v>
      </c>
      <c r="H102" s="9">
        <v>9.6399999999999993E-3</v>
      </c>
      <c r="I102" s="9">
        <v>9.1500000000000001E-3</v>
      </c>
      <c r="J102" s="9">
        <v>8.6700000000000006E-3</v>
      </c>
      <c r="K102" s="9">
        <v>8.0600000000000012E-3</v>
      </c>
      <c r="L102" s="9">
        <v>7.2300000000000003E-3</v>
      </c>
      <c r="M102" s="9">
        <v>6.4599999999999996E-3</v>
      </c>
      <c r="N102" s="9">
        <v>5.8100000000000001E-3</v>
      </c>
      <c r="O102" s="9">
        <v>4.9100000000000003E-3</v>
      </c>
      <c r="P102" s="9">
        <v>3.48E-3</v>
      </c>
      <c r="Q102" s="9">
        <v>1.4399999999999999E-3</v>
      </c>
    </row>
    <row r="103" spans="1:17" s="8" customFormat="1" x14ac:dyDescent="0.2">
      <c r="A103" s="8" t="s">
        <v>56</v>
      </c>
      <c r="B103" s="8">
        <v>1037.04</v>
      </c>
      <c r="C103" s="8">
        <v>105</v>
      </c>
      <c r="D103" s="9">
        <v>1.0699999999999999E-2</v>
      </c>
      <c r="E103" s="9">
        <v>9.8700000000000003E-3</v>
      </c>
      <c r="F103" s="9">
        <v>9.2499999999999995E-3</v>
      </c>
      <c r="G103" s="9">
        <v>8.3899999999999999E-3</v>
      </c>
      <c r="H103" s="9">
        <v>8.0000000000000002E-3</v>
      </c>
      <c r="I103" s="9">
        <v>7.6099999999999996E-3</v>
      </c>
      <c r="J103" s="9">
        <v>7.3100000000000005E-3</v>
      </c>
      <c r="K103" s="9">
        <v>6.8300000000000001E-3</v>
      </c>
      <c r="L103" s="9">
        <v>5.9300000000000004E-3</v>
      </c>
      <c r="M103" s="9">
        <v>5.4000000000000003E-3</v>
      </c>
      <c r="N103" s="9">
        <v>4.8799999999999998E-3</v>
      </c>
      <c r="O103" s="9">
        <v>3.8399999999999997E-3</v>
      </c>
      <c r="P103" s="9">
        <v>2.8300000000000001E-3</v>
      </c>
      <c r="Q103" s="9">
        <v>1.1099999999999999E-3</v>
      </c>
    </row>
    <row r="104" spans="1:17" s="8" customFormat="1" x14ac:dyDescent="0.2">
      <c r="A104" s="8" t="s">
        <v>55</v>
      </c>
      <c r="B104" s="8">
        <v>1037.29</v>
      </c>
      <c r="C104" s="8">
        <v>125</v>
      </c>
      <c r="D104" s="9">
        <v>1.06E-2</v>
      </c>
      <c r="E104" s="9">
        <v>9.7900000000000001E-3</v>
      </c>
      <c r="F104" s="9">
        <v>9.1200000000000014E-3</v>
      </c>
      <c r="G104" s="9">
        <v>8.2699999999999996E-3</v>
      </c>
      <c r="H104" s="9">
        <v>7.8900000000000012E-3</v>
      </c>
      <c r="I104" s="9">
        <v>7.5100000000000002E-3</v>
      </c>
      <c r="J104" s="9">
        <v>7.2699999999999996E-3</v>
      </c>
      <c r="K104" s="9">
        <v>6.5699999999999995E-3</v>
      </c>
      <c r="L104" s="9">
        <v>5.8500000000000002E-3</v>
      </c>
      <c r="M104" s="9">
        <v>5.3E-3</v>
      </c>
      <c r="N104" s="9">
        <v>4.8500000000000001E-3</v>
      </c>
      <c r="O104" s="9">
        <v>3.8E-3</v>
      </c>
      <c r="P104" s="9">
        <v>2.7300000000000002E-3</v>
      </c>
      <c r="Q104" s="9">
        <v>1.07E-3</v>
      </c>
    </row>
    <row r="105" spans="1:17" s="8" customFormat="1" x14ac:dyDescent="0.2">
      <c r="A105" s="8" t="s">
        <v>54</v>
      </c>
      <c r="B105" s="8">
        <v>1037.54</v>
      </c>
      <c r="C105" s="8">
        <v>145</v>
      </c>
      <c r="D105" s="9">
        <v>1.2700000000000001E-2</v>
      </c>
      <c r="E105" s="9">
        <v>1.18E-2</v>
      </c>
      <c r="F105" s="9">
        <v>1.09E-2</v>
      </c>
      <c r="G105" s="9">
        <v>0.01</v>
      </c>
      <c r="H105" s="9">
        <v>9.5700000000000004E-3</v>
      </c>
      <c r="I105" s="9">
        <v>9.11E-3</v>
      </c>
      <c r="J105" s="9">
        <v>8.6800000000000002E-3</v>
      </c>
      <c r="K105" s="9">
        <v>7.9900000000000006E-3</v>
      </c>
      <c r="L105" s="9">
        <v>7.1599999999999997E-3</v>
      </c>
      <c r="M105" s="9">
        <v>6.3699999999999998E-3</v>
      </c>
      <c r="N105" s="9">
        <v>5.7799999999999995E-3</v>
      </c>
      <c r="O105" s="9">
        <v>4.7999999999999996E-3</v>
      </c>
      <c r="P105" s="9">
        <v>3.3300000000000001E-3</v>
      </c>
      <c r="Q105" s="9">
        <v>1.2899999999999999E-3</v>
      </c>
    </row>
    <row r="106" spans="1:17" s="8" customFormat="1" x14ac:dyDescent="0.2">
      <c r="A106" s="8" t="s">
        <v>53</v>
      </c>
      <c r="B106" s="8">
        <v>1037.79</v>
      </c>
      <c r="C106" s="8">
        <v>5</v>
      </c>
      <c r="D106" s="9">
        <v>1.04E-2</v>
      </c>
      <c r="E106" s="9">
        <v>9.5899999999999996E-3</v>
      </c>
      <c r="F106" s="9">
        <v>8.8699999999999994E-3</v>
      </c>
      <c r="G106" s="9">
        <v>8.1700000000000002E-3</v>
      </c>
      <c r="H106" s="9">
        <v>7.79E-3</v>
      </c>
      <c r="I106" s="9">
        <v>7.3799999999999994E-3</v>
      </c>
      <c r="J106" s="9">
        <v>6.94E-3</v>
      </c>
      <c r="K106" s="9">
        <v>6.4700000000000001E-3</v>
      </c>
      <c r="L106" s="9">
        <v>5.77E-3</v>
      </c>
      <c r="M106" s="9">
        <v>5.2599999999999999E-3</v>
      </c>
      <c r="N106" s="9">
        <v>4.4900000000000001E-3</v>
      </c>
      <c r="O106" s="9">
        <v>3.81E-3</v>
      </c>
      <c r="P106" s="9">
        <v>2.8300000000000001E-3</v>
      </c>
      <c r="Q106" s="9">
        <v>1.15E-3</v>
      </c>
    </row>
    <row r="107" spans="1:17" s="8" customFormat="1" x14ac:dyDescent="0.2">
      <c r="A107" s="8" t="s">
        <v>52</v>
      </c>
      <c r="B107" s="8">
        <v>1038.04</v>
      </c>
      <c r="C107" s="8">
        <v>25</v>
      </c>
      <c r="D107" s="9">
        <v>9.4299999999999991E-3</v>
      </c>
      <c r="E107" s="9">
        <v>8.5199999999999998E-3</v>
      </c>
      <c r="F107" s="9">
        <v>7.9500000000000005E-3</v>
      </c>
      <c r="G107" s="9">
        <v>7.3100000000000005E-3</v>
      </c>
      <c r="H107" s="9">
        <v>6.8100000000000001E-3</v>
      </c>
      <c r="I107" s="9">
        <v>6.4599999999999996E-3</v>
      </c>
      <c r="J107" s="9">
        <v>6.1399999999999996E-3</v>
      </c>
      <c r="K107" s="9">
        <v>5.7599999999999995E-3</v>
      </c>
      <c r="L107" s="9">
        <v>5.1200000000000004E-3</v>
      </c>
      <c r="M107" s="9">
        <v>4.5199999999999997E-3</v>
      </c>
      <c r="N107" s="9">
        <v>3.8900000000000002E-3</v>
      </c>
      <c r="O107" s="9">
        <v>3.4000000000000002E-3</v>
      </c>
      <c r="P107" s="9">
        <v>2.3400000000000001E-3</v>
      </c>
      <c r="Q107" s="9">
        <v>9.4700000000000003E-4</v>
      </c>
    </row>
    <row r="108" spans="1:17" s="8" customFormat="1" x14ac:dyDescent="0.2">
      <c r="A108" s="8" t="s">
        <v>51</v>
      </c>
      <c r="B108" s="8">
        <v>1487.2</v>
      </c>
      <c r="C108" s="8">
        <v>45</v>
      </c>
      <c r="D108" s="9">
        <v>1.12E-2</v>
      </c>
      <c r="E108" s="9">
        <v>9.4399999999999987E-3</v>
      </c>
      <c r="F108" s="9">
        <v>8.3199999999999993E-3</v>
      </c>
      <c r="G108" s="9">
        <v>7.3299999999999997E-3</v>
      </c>
      <c r="H108" s="9">
        <v>6.8000000000000005E-3</v>
      </c>
      <c r="I108" s="9">
        <v>6.4200000000000004E-3</v>
      </c>
      <c r="J108" s="9">
        <v>6.0499999999999998E-3</v>
      </c>
      <c r="K108" s="9">
        <v>5.6500000000000005E-3</v>
      </c>
      <c r="L108" s="9">
        <v>5.0400000000000002E-3</v>
      </c>
      <c r="M108" s="9">
        <v>4.5300000000000002E-3</v>
      </c>
      <c r="N108" s="9">
        <v>3.9400000000000008E-3</v>
      </c>
      <c r="O108" s="9">
        <v>3.3799999999999998E-3</v>
      </c>
      <c r="P108" s="9">
        <v>2.3900000000000002E-3</v>
      </c>
      <c r="Q108" s="9">
        <v>9.6599999999999995E-4</v>
      </c>
    </row>
    <row r="109" spans="1:17" s="8" customFormat="1" x14ac:dyDescent="0.2">
      <c r="A109" s="8" t="s">
        <v>50</v>
      </c>
      <c r="B109" s="8">
        <v>1487.42</v>
      </c>
      <c r="C109" s="8">
        <v>65</v>
      </c>
      <c r="D109" s="9">
        <v>5.1999999999999998E-3</v>
      </c>
      <c r="E109" s="9">
        <v>4.7999999999999996E-3</v>
      </c>
      <c r="F109" s="9">
        <v>4.2500000000000003E-3</v>
      </c>
      <c r="G109" s="9">
        <v>4.0499999999999998E-3</v>
      </c>
      <c r="H109" s="9">
        <v>3.8800000000000002E-3</v>
      </c>
      <c r="I109" s="9">
        <v>3.7100000000000002E-3</v>
      </c>
      <c r="J109" s="9">
        <v>3.5300000000000002E-3</v>
      </c>
      <c r="K109" s="9">
        <v>3.32E-3</v>
      </c>
      <c r="L109" s="9">
        <v>2.9499999999999999E-3</v>
      </c>
      <c r="M109" s="9">
        <v>2.5699999999999998E-3</v>
      </c>
      <c r="N109" s="9">
        <v>2.2599999999999999E-3</v>
      </c>
      <c r="O109" s="9">
        <v>1.9599999999999999E-3</v>
      </c>
      <c r="P109" s="9">
        <v>1.41E-3</v>
      </c>
      <c r="Q109" s="9">
        <v>5.7400000000000007E-4</v>
      </c>
    </row>
    <row r="110" spans="1:17" s="8" customFormat="1" x14ac:dyDescent="0.2">
      <c r="A110" s="8" t="s">
        <v>49</v>
      </c>
      <c r="B110" s="8">
        <v>1487.54</v>
      </c>
      <c r="C110" s="8">
        <v>85</v>
      </c>
      <c r="D110" s="9">
        <v>9.0999999999999987E-3</v>
      </c>
      <c r="E110" s="9">
        <v>8.4600000000000005E-3</v>
      </c>
      <c r="F110" s="9">
        <v>7.9100000000000004E-3</v>
      </c>
      <c r="G110" s="9">
        <v>7.5700000000000003E-3</v>
      </c>
      <c r="H110" s="9">
        <v>7.3100000000000005E-3</v>
      </c>
      <c r="I110" s="9">
        <v>6.9199999999999999E-3</v>
      </c>
      <c r="J110" s="9">
        <v>6.6499999999999997E-3</v>
      </c>
      <c r="K110" s="9">
        <v>6.3099999999999996E-3</v>
      </c>
      <c r="L110" s="9">
        <v>5.7100000000000007E-3</v>
      </c>
      <c r="M110" s="9">
        <v>5.28E-3</v>
      </c>
      <c r="N110" s="9">
        <v>4.6099999999999995E-3</v>
      </c>
      <c r="O110" s="9">
        <v>4.0099999999999997E-3</v>
      </c>
      <c r="P110" s="9">
        <v>3.0100000000000001E-3</v>
      </c>
      <c r="Q110" s="9">
        <v>1.2699999999999999E-3</v>
      </c>
    </row>
    <row r="111" spans="1:17" s="8" customFormat="1" x14ac:dyDescent="0.2">
      <c r="A111" s="8" t="s">
        <v>48</v>
      </c>
      <c r="B111" s="8">
        <v>1487.6599999999999</v>
      </c>
      <c r="C111" s="8">
        <v>105</v>
      </c>
      <c r="D111" s="9">
        <v>8.6999999999999994E-3</v>
      </c>
      <c r="E111" s="9">
        <v>8.1899999999999994E-3</v>
      </c>
      <c r="F111" s="9">
        <v>7.7200000000000003E-3</v>
      </c>
      <c r="G111" s="9">
        <v>7.3400000000000002E-3</v>
      </c>
      <c r="H111" s="9">
        <v>6.9700000000000005E-3</v>
      </c>
      <c r="I111" s="9">
        <v>6.7099999999999998E-3</v>
      </c>
      <c r="J111" s="9">
        <v>6.4400000000000004E-3</v>
      </c>
      <c r="K111" s="9">
        <v>6.1000000000000004E-3</v>
      </c>
      <c r="L111" s="9">
        <v>5.5400000000000007E-3</v>
      </c>
      <c r="M111" s="9">
        <v>5.13E-3</v>
      </c>
      <c r="N111" s="9">
        <v>4.4800000000000005E-3</v>
      </c>
      <c r="O111" s="9">
        <v>3.8999999999999998E-3</v>
      </c>
      <c r="P111" s="9">
        <v>2.9299999999999999E-3</v>
      </c>
      <c r="Q111" s="9">
        <v>1.2600000000000001E-3</v>
      </c>
    </row>
    <row r="112" spans="1:17" s="8" customFormat="1" x14ac:dyDescent="0.2">
      <c r="A112" s="8" t="s">
        <v>47</v>
      </c>
      <c r="B112" s="8">
        <v>1487.6599999999999</v>
      </c>
      <c r="C112" s="8">
        <v>125</v>
      </c>
      <c r="D112" s="9">
        <v>8.5100000000000002E-3</v>
      </c>
      <c r="E112" s="9">
        <v>7.9799999999999992E-3</v>
      </c>
      <c r="F112" s="9">
        <v>7.5199999999999998E-3</v>
      </c>
      <c r="G112" s="9">
        <v>7.1999999999999998E-3</v>
      </c>
      <c r="H112" s="9">
        <v>6.7399999999999995E-3</v>
      </c>
      <c r="I112" s="9">
        <v>6.4999999999999997E-3</v>
      </c>
      <c r="J112" s="9">
        <v>6.2100000000000002E-3</v>
      </c>
      <c r="K112" s="9">
        <v>5.9199999999999999E-3</v>
      </c>
      <c r="L112" s="9">
        <v>5.3399999999999993E-3</v>
      </c>
      <c r="M112" s="9">
        <v>5.0799999999999994E-3</v>
      </c>
      <c r="N112" s="9">
        <v>4.2899999999999995E-3</v>
      </c>
      <c r="O112" s="9">
        <v>3.7299999999999998E-3</v>
      </c>
      <c r="P112" s="9">
        <v>2.8300000000000001E-3</v>
      </c>
      <c r="Q112" s="9">
        <v>1.15E-3</v>
      </c>
    </row>
    <row r="113" spans="1:17" s="8" customFormat="1" x14ac:dyDescent="0.2">
      <c r="A113" s="8" t="s">
        <v>46</v>
      </c>
      <c r="B113" s="8">
        <v>1487.6599999999999</v>
      </c>
      <c r="C113" s="8">
        <v>145</v>
      </c>
      <c r="D113" s="9">
        <v>7.5499999999999994E-3</v>
      </c>
      <c r="E113" s="9">
        <v>7.0999999999999995E-3</v>
      </c>
      <c r="F113" s="9">
        <v>6.6100000000000004E-3</v>
      </c>
      <c r="G113" s="9">
        <v>6.2100000000000002E-3</v>
      </c>
      <c r="H113" s="9">
        <v>5.9900000000000005E-3</v>
      </c>
      <c r="I113" s="9">
        <v>5.7499999999999999E-3</v>
      </c>
      <c r="J113" s="9">
        <v>5.4900000000000001E-3</v>
      </c>
      <c r="K113" s="9">
        <v>5.2199999999999998E-3</v>
      </c>
      <c r="L113" s="9">
        <v>4.6299999999999996E-3</v>
      </c>
      <c r="M113" s="9">
        <v>4.2500000000000003E-3</v>
      </c>
      <c r="N113" s="9">
        <v>3.7699999999999999E-3</v>
      </c>
      <c r="O113" s="9">
        <v>3.2699999999999999E-3</v>
      </c>
      <c r="P113" s="9">
        <v>2.3599999999999997E-3</v>
      </c>
      <c r="Q113" s="9">
        <v>1.0300000000000001E-3</v>
      </c>
    </row>
    <row r="114" spans="1:17" s="8" customFormat="1" x14ac:dyDescent="0.2">
      <c r="A114" s="8" t="s">
        <v>45</v>
      </c>
      <c r="B114" s="8">
        <v>1487.7799999999997</v>
      </c>
      <c r="C114" s="8">
        <v>5</v>
      </c>
      <c r="D114" s="9">
        <v>5.4000000000000003E-3</v>
      </c>
      <c r="E114" s="9">
        <v>5.0900000000000008E-3</v>
      </c>
      <c r="F114" s="9">
        <v>4.7099999999999998E-3</v>
      </c>
      <c r="G114" s="9">
        <v>4.2100000000000002E-3</v>
      </c>
      <c r="H114" s="9">
        <v>4.0099999999999997E-3</v>
      </c>
      <c r="I114" s="9">
        <v>3.82E-3</v>
      </c>
      <c r="J114" s="9">
        <v>3.63E-3</v>
      </c>
      <c r="K114" s="9">
        <v>3.4199999999999999E-3</v>
      </c>
      <c r="L114" s="9">
        <v>3.0500000000000002E-3</v>
      </c>
      <c r="M114" s="9">
        <v>2.8E-3</v>
      </c>
      <c r="N114" s="9">
        <v>2.48E-3</v>
      </c>
      <c r="O114" s="9">
        <v>2.0400000000000001E-3</v>
      </c>
      <c r="P114" s="9">
        <v>1.5200000000000001E-3</v>
      </c>
      <c r="Q114" s="9">
        <v>6.4199999999999999E-4</v>
      </c>
    </row>
    <row r="115" spans="1:17" s="8" customFormat="1" x14ac:dyDescent="0.2">
      <c r="A115" s="8" t="s">
        <v>44</v>
      </c>
      <c r="B115" s="8">
        <v>1487.8999999999996</v>
      </c>
      <c r="C115" s="8">
        <v>25</v>
      </c>
      <c r="D115" s="9">
        <v>4.9500000000000004E-3</v>
      </c>
      <c r="E115" s="9">
        <v>4.6800000000000001E-3</v>
      </c>
      <c r="F115" s="9">
        <v>4.1400000000000005E-3</v>
      </c>
      <c r="G115" s="9">
        <v>3.8E-3</v>
      </c>
      <c r="H115" s="9">
        <v>3.6100000000000004E-3</v>
      </c>
      <c r="I115" s="9">
        <v>3.4099999999999998E-3</v>
      </c>
      <c r="J115" s="9">
        <v>3.2299999999999998E-3</v>
      </c>
      <c r="K115" s="9">
        <v>3.0599999999999998E-3</v>
      </c>
      <c r="L115" s="9">
        <v>2.7300000000000002E-3</v>
      </c>
      <c r="M115" s="9">
        <v>2.49E-3</v>
      </c>
      <c r="N115" s="9">
        <v>2.1100000000000003E-3</v>
      </c>
      <c r="O115" s="9">
        <v>1.83E-3</v>
      </c>
      <c r="P115" s="9">
        <v>1.3599999999999999E-3</v>
      </c>
      <c r="Q115" s="9">
        <v>5.9100000000000005E-4</v>
      </c>
    </row>
    <row r="116" spans="1:17" s="8" customFormat="1" x14ac:dyDescent="0.2">
      <c r="A116" s="8" t="s">
        <v>43</v>
      </c>
      <c r="B116" s="8">
        <v>1488.0199999999995</v>
      </c>
      <c r="C116" s="8">
        <v>45</v>
      </c>
      <c r="D116" s="9">
        <v>1.0699999999999999E-2</v>
      </c>
      <c r="E116" s="9">
        <v>1.03E-2</v>
      </c>
      <c r="F116" s="9">
        <v>9.7199999999999995E-3</v>
      </c>
      <c r="G116" s="9">
        <v>9.1999999999999998E-3</v>
      </c>
      <c r="H116" s="9">
        <v>8.7499999999999991E-3</v>
      </c>
      <c r="I116" s="9">
        <v>8.4100000000000008E-3</v>
      </c>
      <c r="J116" s="9">
        <v>8.09E-3</v>
      </c>
      <c r="K116" s="9">
        <v>7.7200000000000003E-3</v>
      </c>
      <c r="L116" s="9">
        <v>7.0899999999999999E-3</v>
      </c>
      <c r="M116" s="9">
        <v>6.3999999999999994E-3</v>
      </c>
      <c r="N116" s="9">
        <v>5.7100000000000007E-3</v>
      </c>
      <c r="O116" s="9">
        <v>5.0000000000000001E-3</v>
      </c>
      <c r="P116" s="9">
        <v>3.7500000000000003E-3</v>
      </c>
      <c r="Q116" s="9">
        <v>1.6199999999999999E-3</v>
      </c>
    </row>
    <row r="117" spans="1:17" s="8" customFormat="1" x14ac:dyDescent="0.2">
      <c r="A117" s="8" t="s">
        <v>42</v>
      </c>
      <c r="B117" s="8">
        <v>1488.2499999999995</v>
      </c>
      <c r="C117" s="8">
        <v>65</v>
      </c>
      <c r="D117" s="9">
        <v>1.3699999999999999E-2</v>
      </c>
      <c r="E117" s="9">
        <v>1.3100000000000001E-2</v>
      </c>
      <c r="F117" s="9">
        <v>1.2500000000000001E-2</v>
      </c>
      <c r="G117" s="9">
        <v>1.18E-2</v>
      </c>
      <c r="H117" s="9">
        <v>1.1399999999999999E-2</v>
      </c>
      <c r="I117" s="9">
        <v>1.0800000000000001E-2</v>
      </c>
      <c r="J117" s="9">
        <v>1.04E-2</v>
      </c>
      <c r="K117" s="9">
        <v>9.8799999999999999E-3</v>
      </c>
      <c r="L117" s="9">
        <v>9.0399999999999994E-3</v>
      </c>
      <c r="M117" s="9">
        <v>8.09E-3</v>
      </c>
      <c r="N117" s="9">
        <v>7.1500000000000001E-3</v>
      </c>
      <c r="O117" s="9">
        <v>6.0899999999999999E-3</v>
      </c>
      <c r="P117" s="9">
        <v>4.4099999999999999E-3</v>
      </c>
      <c r="Q117" s="9">
        <v>1.74E-3</v>
      </c>
    </row>
    <row r="118" spans="1:17" s="8" customFormat="1" x14ac:dyDescent="0.2">
      <c r="A118" s="8" t="s">
        <v>41</v>
      </c>
      <c r="B118" s="8">
        <v>1488.3699999999994</v>
      </c>
      <c r="C118" s="8">
        <v>85</v>
      </c>
      <c r="D118" s="9">
        <v>7.4399999999999996E-3</v>
      </c>
      <c r="E118" s="9">
        <v>7.0999999999999995E-3</v>
      </c>
      <c r="F118" s="9">
        <v>6.4700000000000001E-3</v>
      </c>
      <c r="G118" s="9">
        <v>6.0599999999999994E-3</v>
      </c>
      <c r="H118" s="9">
        <v>5.9300000000000004E-3</v>
      </c>
      <c r="I118" s="9">
        <v>5.6099999999999995E-3</v>
      </c>
      <c r="J118" s="9">
        <v>5.3800000000000002E-3</v>
      </c>
      <c r="K118" s="9">
        <v>5.13E-3</v>
      </c>
      <c r="L118" s="9">
        <v>4.7000000000000002E-3</v>
      </c>
      <c r="M118" s="9">
        <v>4.1899999999999993E-3</v>
      </c>
      <c r="N118" s="9">
        <v>3.63E-3</v>
      </c>
      <c r="O118" s="9">
        <v>3.2699999999999999E-3</v>
      </c>
      <c r="P118" s="9">
        <v>2.4600000000000004E-3</v>
      </c>
      <c r="Q118" s="9">
        <v>9.9299999999999996E-4</v>
      </c>
    </row>
    <row r="119" spans="1:17" s="8" customFormat="1" x14ac:dyDescent="0.2">
      <c r="A119" s="8" t="s">
        <v>40</v>
      </c>
      <c r="B119" s="8">
        <v>1488.4899999999993</v>
      </c>
      <c r="C119" s="8">
        <v>105</v>
      </c>
      <c r="D119" s="9">
        <v>2.4899999999999999E-2</v>
      </c>
      <c r="E119" s="9">
        <v>2.4E-2</v>
      </c>
      <c r="F119" s="9">
        <v>2.3E-2</v>
      </c>
      <c r="G119" s="9">
        <v>2.18E-2</v>
      </c>
      <c r="H119" s="9">
        <v>2.12E-2</v>
      </c>
      <c r="I119" s="9">
        <v>2.0400000000000001E-2</v>
      </c>
      <c r="J119" s="9">
        <v>1.9599999999999999E-2</v>
      </c>
      <c r="K119" s="9">
        <v>1.8700000000000001E-2</v>
      </c>
      <c r="L119" s="9">
        <v>1.7100000000000001E-2</v>
      </c>
      <c r="M119" s="9">
        <v>1.6E-2</v>
      </c>
      <c r="N119" s="9">
        <v>1.43E-2</v>
      </c>
      <c r="O119" s="9">
        <v>1.26E-2</v>
      </c>
      <c r="P119" s="9">
        <v>9.5600000000000008E-3</v>
      </c>
      <c r="Q119" s="9">
        <v>4.2500000000000003E-3</v>
      </c>
    </row>
    <row r="120" spans="1:17" s="8" customFormat="1" x14ac:dyDescent="0.2">
      <c r="A120" s="8" t="s">
        <v>39</v>
      </c>
      <c r="B120" s="8">
        <v>1488.6099999999992</v>
      </c>
      <c r="C120" s="8">
        <v>125</v>
      </c>
      <c r="D120" s="9">
        <v>2.5400000000000002E-2</v>
      </c>
      <c r="E120" s="9">
        <v>2.4799999999999999E-2</v>
      </c>
      <c r="F120" s="9">
        <v>2.3599999999999999E-2</v>
      </c>
      <c r="G120" s="9">
        <v>2.2600000000000002E-2</v>
      </c>
      <c r="H120" s="9">
        <v>2.18E-2</v>
      </c>
      <c r="I120" s="9">
        <v>2.12E-2</v>
      </c>
      <c r="J120" s="9">
        <v>2.0400000000000001E-2</v>
      </c>
      <c r="K120" s="9">
        <v>1.9400000000000001E-2</v>
      </c>
      <c r="L120" s="9">
        <v>1.7900000000000003E-2</v>
      </c>
      <c r="M120" s="9">
        <v>1.66E-2</v>
      </c>
      <c r="N120" s="9">
        <v>1.5000000000000001E-2</v>
      </c>
      <c r="O120" s="9">
        <v>1.3299999999999999E-2</v>
      </c>
      <c r="P120" s="9">
        <v>0.01</v>
      </c>
      <c r="Q120" s="9">
        <v>4.7699999999999999E-3</v>
      </c>
    </row>
    <row r="121" spans="1:17" s="8" customFormat="1" x14ac:dyDescent="0.2">
      <c r="A121" s="8" t="s">
        <v>38</v>
      </c>
      <c r="B121" s="8">
        <v>1488.7299999999991</v>
      </c>
      <c r="C121" s="8">
        <v>145</v>
      </c>
      <c r="D121" s="9">
        <v>1.1300000000000001E-2</v>
      </c>
      <c r="E121" s="9">
        <v>1.0800000000000001E-2</v>
      </c>
      <c r="F121" s="9">
        <v>1.03E-2</v>
      </c>
      <c r="G121" s="9">
        <v>9.7400000000000004E-3</v>
      </c>
      <c r="H121" s="9">
        <v>9.4199999999999996E-3</v>
      </c>
      <c r="I121" s="9">
        <v>9.11E-3</v>
      </c>
      <c r="J121" s="9">
        <v>8.6700000000000006E-3</v>
      </c>
      <c r="K121" s="9">
        <v>8.2800000000000009E-3</v>
      </c>
      <c r="L121" s="9">
        <v>7.62E-3</v>
      </c>
      <c r="M121" s="9">
        <v>7.0999999999999995E-3</v>
      </c>
      <c r="N121" s="9">
        <v>6.2500000000000003E-3</v>
      </c>
      <c r="O121" s="9">
        <v>5.5300000000000002E-3</v>
      </c>
      <c r="P121" s="9">
        <v>4.1400000000000005E-3</v>
      </c>
      <c r="Q121" s="9">
        <v>1.8400000000000001E-3</v>
      </c>
    </row>
    <row r="122" spans="1:17" s="8" customFormat="1" x14ac:dyDescent="0.2">
      <c r="A122" s="8" t="s">
        <v>37</v>
      </c>
      <c r="B122" s="8">
        <v>1488.849999999999</v>
      </c>
      <c r="C122" s="8">
        <v>5</v>
      </c>
      <c r="D122" s="9">
        <v>7.9000000000000008E-3</v>
      </c>
      <c r="E122" s="9">
        <v>7.5000000000000006E-3</v>
      </c>
      <c r="F122" s="9">
        <v>7.1700000000000002E-3</v>
      </c>
      <c r="G122" s="9">
        <v>6.8300000000000001E-3</v>
      </c>
      <c r="H122" s="9">
        <v>6.4700000000000001E-3</v>
      </c>
      <c r="I122" s="9">
        <v>6.2500000000000003E-3</v>
      </c>
      <c r="J122" s="9">
        <v>6.0399999999999994E-3</v>
      </c>
      <c r="K122" s="9">
        <v>5.7799999999999995E-3</v>
      </c>
      <c r="L122" s="9">
        <v>5.3899999999999998E-3</v>
      </c>
      <c r="M122" s="9">
        <v>4.7999999999999996E-3</v>
      </c>
      <c r="N122" s="9">
        <v>4.3E-3</v>
      </c>
      <c r="O122" s="9">
        <v>3.82E-3</v>
      </c>
      <c r="P122" s="9">
        <v>2.81E-3</v>
      </c>
      <c r="Q122" s="9">
        <v>1.2699999999999999E-3</v>
      </c>
    </row>
    <row r="123" spans="1:17" s="8" customFormat="1" x14ac:dyDescent="0.2">
      <c r="A123" s="8" t="s">
        <v>36</v>
      </c>
      <c r="B123" s="8">
        <v>1488.9699999999989</v>
      </c>
      <c r="C123" s="8">
        <v>25</v>
      </c>
      <c r="D123" s="9">
        <v>8.4600000000000005E-3</v>
      </c>
      <c r="E123" s="9">
        <v>8.0000000000000002E-3</v>
      </c>
      <c r="F123" s="9">
        <v>7.6099999999999996E-3</v>
      </c>
      <c r="G123" s="9">
        <v>7.1899999999999993E-3</v>
      </c>
      <c r="H123" s="9">
        <v>6.9500000000000004E-3</v>
      </c>
      <c r="I123" s="9">
        <v>6.5899999999999995E-3</v>
      </c>
      <c r="J123" s="9">
        <v>6.3199999999999992E-3</v>
      </c>
      <c r="K123" s="9">
        <v>6.0499999999999998E-3</v>
      </c>
      <c r="L123" s="9">
        <v>5.5700000000000003E-3</v>
      </c>
      <c r="M123" s="9">
        <v>4.9800000000000001E-3</v>
      </c>
      <c r="N123" s="9">
        <v>4.4599999999999996E-3</v>
      </c>
      <c r="O123" s="9">
        <v>3.9700000000000004E-3</v>
      </c>
      <c r="P123" s="9">
        <v>2.8899999999999998E-3</v>
      </c>
      <c r="Q123" s="9">
        <v>1.33E-3</v>
      </c>
    </row>
    <row r="124" spans="1:17" s="8" customFormat="1" x14ac:dyDescent="0.2">
      <c r="A124" s="8" t="s">
        <v>35</v>
      </c>
      <c r="B124" s="8">
        <v>1489.0899999999988</v>
      </c>
      <c r="C124" s="8">
        <v>45</v>
      </c>
      <c r="D124" s="9">
        <v>7.62E-3</v>
      </c>
      <c r="E124" s="9">
        <v>7.2099999999999994E-3</v>
      </c>
      <c r="F124" s="9">
        <v>6.8900000000000003E-3</v>
      </c>
      <c r="G124" s="9">
        <v>6.3099999999999996E-3</v>
      </c>
      <c r="H124" s="9">
        <v>6.11E-3</v>
      </c>
      <c r="I124" s="9">
        <v>5.8799999999999998E-3</v>
      </c>
      <c r="J124" s="9">
        <v>5.6800000000000002E-3</v>
      </c>
      <c r="K124" s="9">
        <v>5.4299999999999999E-3</v>
      </c>
      <c r="L124" s="9">
        <v>4.8599999999999997E-3</v>
      </c>
      <c r="M124" s="9">
        <v>4.47E-3</v>
      </c>
      <c r="N124" s="9">
        <v>4.0000000000000001E-3</v>
      </c>
      <c r="O124" s="9">
        <v>3.5499999999999998E-3</v>
      </c>
      <c r="P124" s="9">
        <v>2.5900000000000003E-3</v>
      </c>
      <c r="Q124" s="9">
        <v>1.1400000000000002E-3</v>
      </c>
    </row>
    <row r="125" spans="1:17" s="8" customFormat="1" x14ac:dyDescent="0.2">
      <c r="A125" s="8" t="s">
        <v>34</v>
      </c>
      <c r="B125" s="8">
        <v>1489.2099999999987</v>
      </c>
      <c r="C125" s="8">
        <v>65</v>
      </c>
      <c r="D125" s="9">
        <v>6.11E-3</v>
      </c>
      <c r="E125" s="9">
        <v>5.7799999999999995E-3</v>
      </c>
      <c r="F125" s="9">
        <v>5.4999999999999997E-3</v>
      </c>
      <c r="G125" s="9">
        <v>5.1800000000000006E-3</v>
      </c>
      <c r="H125" s="9">
        <v>5.0000000000000001E-3</v>
      </c>
      <c r="I125" s="9">
        <v>4.8300000000000001E-3</v>
      </c>
      <c r="J125" s="9">
        <v>4.5600000000000007E-3</v>
      </c>
      <c r="K125" s="9">
        <v>4.3299999999999996E-3</v>
      </c>
      <c r="L125" s="9">
        <v>3.96E-3</v>
      </c>
      <c r="M125" s="9">
        <v>3.6700000000000001E-3</v>
      </c>
      <c r="N125" s="9">
        <v>3.31E-3</v>
      </c>
      <c r="O125" s="9">
        <v>2.81E-3</v>
      </c>
      <c r="P125" s="9">
        <v>2.1199999999999999E-3</v>
      </c>
      <c r="Q125" s="9">
        <v>9.2599999999999996E-4</v>
      </c>
    </row>
    <row r="126" spans="1:17" s="8" customFormat="1" x14ac:dyDescent="0.2">
      <c r="A126" s="8" t="s">
        <v>33</v>
      </c>
      <c r="B126" s="8">
        <v>1489.3299999999986</v>
      </c>
      <c r="C126" s="8">
        <v>85</v>
      </c>
      <c r="D126" s="9">
        <v>5.7799999999999995E-3</v>
      </c>
      <c r="E126" s="9">
        <v>5.4399999999999995E-3</v>
      </c>
      <c r="F126" s="9">
        <v>5.1699999999999992E-3</v>
      </c>
      <c r="G126" s="9">
        <v>4.8700000000000002E-3</v>
      </c>
      <c r="H126" s="9">
        <v>4.7000000000000002E-3</v>
      </c>
      <c r="I126" s="9">
        <v>4.5700000000000003E-3</v>
      </c>
      <c r="J126" s="9">
        <v>4.2699999999999995E-3</v>
      </c>
      <c r="K126" s="9">
        <v>4.0699999999999998E-3</v>
      </c>
      <c r="L126" s="9">
        <v>3.7199999999999998E-3</v>
      </c>
      <c r="M126" s="9">
        <v>3.4399999999999999E-3</v>
      </c>
      <c r="N126" s="9">
        <v>2.99E-3</v>
      </c>
      <c r="O126" s="9">
        <v>2.63E-3</v>
      </c>
      <c r="P126" s="9">
        <v>1.98E-3</v>
      </c>
      <c r="Q126" s="9">
        <v>8.4800000000000001E-4</v>
      </c>
    </row>
    <row r="127" spans="1:17" s="8" customFormat="1" x14ac:dyDescent="0.2">
      <c r="A127" s="8" t="s">
        <v>32</v>
      </c>
      <c r="B127" s="8">
        <v>1489.4499999999985</v>
      </c>
      <c r="C127" s="8">
        <v>105</v>
      </c>
      <c r="D127" s="9">
        <v>8.2400000000000008E-3</v>
      </c>
      <c r="E127" s="9">
        <v>7.9000000000000008E-3</v>
      </c>
      <c r="F127" s="9">
        <v>7.5599999999999999E-3</v>
      </c>
      <c r="G127" s="9">
        <v>7.2200000000000007E-3</v>
      </c>
      <c r="H127" s="9">
        <v>7.0199999999999993E-3</v>
      </c>
      <c r="I127" s="9">
        <v>6.8300000000000001E-3</v>
      </c>
      <c r="J127" s="9">
        <v>6.4599999999999996E-3</v>
      </c>
      <c r="K127" s="9">
        <v>6.1799999999999997E-3</v>
      </c>
      <c r="L127" s="9">
        <v>5.6600000000000001E-3</v>
      </c>
      <c r="M127" s="9">
        <v>5.1200000000000004E-3</v>
      </c>
      <c r="N127" s="9">
        <v>4.5999999999999999E-3</v>
      </c>
      <c r="O127" s="9">
        <v>4.0300000000000006E-3</v>
      </c>
      <c r="P127" s="9">
        <v>2.9499999999999999E-3</v>
      </c>
      <c r="Q127" s="9">
        <v>1.2699999999999999E-3</v>
      </c>
    </row>
    <row r="128" spans="1:17" s="8" customFormat="1" x14ac:dyDescent="0.2">
      <c r="A128" s="8" t="s">
        <v>31</v>
      </c>
      <c r="B128" s="8">
        <v>1489.5699999999983</v>
      </c>
      <c r="C128" s="8">
        <v>125</v>
      </c>
      <c r="D128" s="9">
        <v>6.4999999999999997E-3</v>
      </c>
      <c r="E128" s="9">
        <v>6.1500000000000001E-3</v>
      </c>
      <c r="F128" s="9">
        <v>5.8999999999999999E-3</v>
      </c>
      <c r="G128" s="9">
        <v>5.5599999999999998E-3</v>
      </c>
      <c r="H128" s="9">
        <v>5.3800000000000002E-3</v>
      </c>
      <c r="I128" s="9">
        <v>5.2100000000000002E-3</v>
      </c>
      <c r="J128" s="9">
        <v>4.9399999999999999E-3</v>
      </c>
      <c r="K128" s="9">
        <v>4.7499999999999999E-3</v>
      </c>
      <c r="L128" s="9">
        <v>4.3200000000000001E-3</v>
      </c>
      <c r="M128" s="9">
        <v>4.0099999999999997E-3</v>
      </c>
      <c r="N128" s="9">
        <v>3.5799999999999998E-3</v>
      </c>
      <c r="O128" s="9">
        <v>3.2100000000000002E-3</v>
      </c>
      <c r="P128" s="9">
        <v>2.33E-3</v>
      </c>
      <c r="Q128" s="9">
        <v>1.06E-3</v>
      </c>
    </row>
    <row r="129" spans="1:17" s="8" customFormat="1" x14ac:dyDescent="0.2">
      <c r="A129" s="8" t="s">
        <v>29</v>
      </c>
      <c r="B129" s="8">
        <v>1489.5699999999983</v>
      </c>
      <c r="C129" s="8">
        <v>145</v>
      </c>
      <c r="D129" s="9">
        <v>6.8999999999999999E-3</v>
      </c>
      <c r="E129" s="9">
        <v>6.45E-3</v>
      </c>
      <c r="F129" s="9">
        <v>6.1399999999999996E-3</v>
      </c>
      <c r="G129" s="9">
        <v>5.7799999999999995E-3</v>
      </c>
      <c r="H129" s="9">
        <v>5.62E-3</v>
      </c>
      <c r="I129" s="9">
        <v>5.4299999999999999E-3</v>
      </c>
      <c r="J129" s="9">
        <v>5.1399999999999996E-3</v>
      </c>
      <c r="K129" s="9">
        <v>4.9399999999999999E-3</v>
      </c>
      <c r="L129" s="9">
        <v>4.4900000000000001E-3</v>
      </c>
      <c r="M129" s="9">
        <v>4.15E-3</v>
      </c>
      <c r="N129" s="9">
        <v>3.7500000000000003E-3</v>
      </c>
      <c r="O129" s="9">
        <v>3.32E-3</v>
      </c>
      <c r="P129" s="9">
        <v>2.48E-3</v>
      </c>
      <c r="Q129" s="9">
        <v>1.1299999999999999E-3</v>
      </c>
    </row>
    <row r="130" spans="1:17" s="8" customFormat="1" x14ac:dyDescent="0.2">
      <c r="A130" s="8" t="s">
        <v>28</v>
      </c>
      <c r="B130" s="8">
        <v>1489.5699999999983</v>
      </c>
      <c r="C130" s="8">
        <v>5</v>
      </c>
      <c r="D130" s="9">
        <v>6.8399999999999997E-3</v>
      </c>
      <c r="E130" s="9">
        <v>6.3699999999999998E-3</v>
      </c>
      <c r="F130" s="9">
        <v>6.1399999999999996E-3</v>
      </c>
      <c r="G130" s="9">
        <v>5.7799999999999995E-3</v>
      </c>
      <c r="H130" s="9">
        <v>5.5799999999999999E-3</v>
      </c>
      <c r="I130" s="9">
        <v>5.4199999999999995E-3</v>
      </c>
      <c r="J130" s="9">
        <v>5.28E-3</v>
      </c>
      <c r="K130" s="9">
        <v>4.8400000000000006E-3</v>
      </c>
      <c r="L130" s="9">
        <v>4.4399999999999995E-3</v>
      </c>
      <c r="M130" s="9">
        <v>4.13E-3</v>
      </c>
      <c r="N130" s="9">
        <v>3.7299999999999998E-3</v>
      </c>
      <c r="O130" s="9">
        <v>3.2799999999999999E-3</v>
      </c>
      <c r="P130" s="9">
        <v>2.3900000000000002E-3</v>
      </c>
      <c r="Q130" s="9">
        <v>1.07E-3</v>
      </c>
    </row>
    <row r="131" spans="1:17" s="8" customFormat="1" x14ac:dyDescent="0.2">
      <c r="A131" s="8" t="s">
        <v>27</v>
      </c>
      <c r="B131" s="8">
        <v>1489.6899999999982</v>
      </c>
      <c r="C131" s="8">
        <v>25</v>
      </c>
      <c r="D131" s="9">
        <v>6.2500000000000003E-3</v>
      </c>
      <c r="E131" s="9">
        <v>5.9199999999999999E-3</v>
      </c>
      <c r="F131" s="9">
        <v>5.7499999999999999E-3</v>
      </c>
      <c r="G131" s="9">
        <v>5.3399999999999993E-3</v>
      </c>
      <c r="H131" s="9">
        <v>5.0200000000000002E-3</v>
      </c>
      <c r="I131" s="9">
        <v>4.8300000000000001E-3</v>
      </c>
      <c r="J131" s="9">
        <v>4.62E-3</v>
      </c>
      <c r="K131" s="9">
        <v>4.3900000000000007E-3</v>
      </c>
      <c r="L131" s="9">
        <v>4.0099999999999997E-3</v>
      </c>
      <c r="M131" s="9">
        <v>3.7100000000000002E-3</v>
      </c>
      <c r="N131" s="9">
        <v>3.3400000000000001E-3</v>
      </c>
      <c r="O131" s="9">
        <v>2.82E-3</v>
      </c>
      <c r="P131" s="9">
        <v>2.1199999999999999E-3</v>
      </c>
      <c r="Q131" s="9">
        <v>9.4499999999999998E-4</v>
      </c>
    </row>
    <row r="132" spans="1:17" s="8" customFormat="1" x14ac:dyDescent="0.2">
      <c r="A132" s="8" t="s">
        <v>26</v>
      </c>
      <c r="B132" s="8">
        <v>1489.8099999999981</v>
      </c>
      <c r="C132" s="8">
        <v>45</v>
      </c>
      <c r="D132" s="9">
        <v>5.8100000000000001E-3</v>
      </c>
      <c r="E132" s="9">
        <v>5.3499999999999997E-3</v>
      </c>
      <c r="F132" s="9">
        <v>4.45E-3</v>
      </c>
      <c r="G132" s="9">
        <v>4.5799999999999999E-3</v>
      </c>
      <c r="H132" s="9">
        <v>4.4000000000000003E-3</v>
      </c>
      <c r="I132" s="9">
        <v>4.1999999999999997E-3</v>
      </c>
      <c r="J132" s="9">
        <v>4.0099999999999997E-3</v>
      </c>
      <c r="K132" s="9">
        <v>3.7799999999999999E-3</v>
      </c>
      <c r="L132" s="9">
        <v>3.4199999999999999E-3</v>
      </c>
      <c r="M132" s="9">
        <v>3.15E-3</v>
      </c>
      <c r="N132" s="9">
        <v>2.6699999999999996E-3</v>
      </c>
      <c r="O132" s="9">
        <v>2.2899999999999999E-3</v>
      </c>
      <c r="P132" s="9">
        <v>1.6899999999999999E-3</v>
      </c>
      <c r="Q132" s="9">
        <v>6.8199999999999999E-4</v>
      </c>
    </row>
    <row r="133" spans="1:17" s="8" customFormat="1" x14ac:dyDescent="0.2">
      <c r="A133" s="8" t="s">
        <v>25</v>
      </c>
      <c r="B133" s="8">
        <v>1489.929999999998</v>
      </c>
      <c r="C133" s="8">
        <v>65</v>
      </c>
      <c r="D133" s="9">
        <v>6.8999999999999999E-3</v>
      </c>
      <c r="E133" s="9">
        <v>6.3099999999999996E-3</v>
      </c>
      <c r="F133" s="9">
        <v>5.5199999999999997E-3</v>
      </c>
      <c r="G133" s="9">
        <v>5.5199999999999997E-3</v>
      </c>
      <c r="H133" s="9">
        <v>5.3399999999999993E-3</v>
      </c>
      <c r="I133" s="9">
        <v>4.9500000000000004E-3</v>
      </c>
      <c r="J133" s="9">
        <v>4.7299999999999998E-3</v>
      </c>
      <c r="K133" s="9">
        <v>4.4800000000000005E-3</v>
      </c>
      <c r="L133" s="9">
        <v>3.9899999999999996E-3</v>
      </c>
      <c r="M133" s="9">
        <v>3.65E-3</v>
      </c>
      <c r="N133" s="9">
        <v>3.2200000000000002E-3</v>
      </c>
      <c r="O133" s="9">
        <v>2.7000000000000001E-3</v>
      </c>
      <c r="P133" s="9">
        <v>1.9499999999999999E-3</v>
      </c>
      <c r="Q133" s="9">
        <v>8.2799999999999996E-4</v>
      </c>
    </row>
    <row r="134" spans="1:17" s="8" customFormat="1" x14ac:dyDescent="0.2">
      <c r="A134" s="8" t="s">
        <v>24</v>
      </c>
      <c r="B134" s="8">
        <v>1007</v>
      </c>
      <c r="C134" s="8">
        <v>85</v>
      </c>
      <c r="D134" s="9">
        <v>8.1799999999999998E-3</v>
      </c>
      <c r="E134" s="9">
        <v>7.5900000000000004E-3</v>
      </c>
      <c r="F134" s="9">
        <v>6.7200000000000003E-3</v>
      </c>
      <c r="G134" s="9">
        <v>6.4700000000000001E-3</v>
      </c>
      <c r="H134" s="9">
        <v>6.1600000000000005E-3</v>
      </c>
      <c r="I134" s="9">
        <v>5.8999999999999999E-3</v>
      </c>
      <c r="J134" s="9">
        <v>5.6099999999999995E-3</v>
      </c>
      <c r="K134" s="9">
        <v>5.3299999999999997E-3</v>
      </c>
      <c r="L134" s="9">
        <v>4.6099999999999995E-3</v>
      </c>
      <c r="M134" s="9">
        <v>4.1899999999999993E-3</v>
      </c>
      <c r="N134" s="9">
        <v>3.65E-3</v>
      </c>
      <c r="O134" s="9">
        <v>3.14E-3</v>
      </c>
      <c r="P134" s="9">
        <v>2.2299999999999998E-3</v>
      </c>
      <c r="Q134" s="9">
        <v>9.2000000000000003E-4</v>
      </c>
    </row>
    <row r="135" spans="1:17" s="8" customFormat="1" x14ac:dyDescent="0.2">
      <c r="A135" s="8" t="s">
        <v>23</v>
      </c>
      <c r="B135" s="8">
        <v>1007.15</v>
      </c>
      <c r="C135" s="8">
        <v>105</v>
      </c>
      <c r="D135" s="9">
        <v>1.6500000000000001E-2</v>
      </c>
      <c r="E135" s="9">
        <v>1.5299999999999999E-2</v>
      </c>
      <c r="F135" s="9">
        <v>1.41E-2</v>
      </c>
      <c r="G135" s="9">
        <v>1.3100000000000001E-2</v>
      </c>
      <c r="H135" s="9">
        <v>1.24E-2</v>
      </c>
      <c r="I135" s="9">
        <v>1.1899999999999999E-2</v>
      </c>
      <c r="J135" s="9">
        <v>1.11E-2</v>
      </c>
      <c r="K135" s="9">
        <v>1.0499999999999999E-2</v>
      </c>
      <c r="L135" s="9">
        <v>9.2599999999999991E-3</v>
      </c>
      <c r="M135" s="9">
        <v>8.3599999999999994E-3</v>
      </c>
      <c r="N135" s="9">
        <v>7.2399999999999999E-3</v>
      </c>
      <c r="O135" s="9">
        <v>6.2700000000000004E-3</v>
      </c>
      <c r="P135" s="9">
        <v>4.5900000000000003E-3</v>
      </c>
      <c r="Q135" s="9">
        <v>1.9400000000000001E-3</v>
      </c>
    </row>
    <row r="136" spans="1:17" s="8" customFormat="1" x14ac:dyDescent="0.2">
      <c r="A136" s="8" t="s">
        <v>22</v>
      </c>
      <c r="B136" s="8">
        <v>1007.3</v>
      </c>
      <c r="C136" s="8">
        <v>125</v>
      </c>
      <c r="D136" s="9">
        <v>1.5900000000000001E-2</v>
      </c>
      <c r="E136" s="9">
        <v>1.4800000000000001E-2</v>
      </c>
      <c r="F136" s="9">
        <v>1.34E-2</v>
      </c>
      <c r="G136" s="9">
        <v>1.2500000000000001E-2</v>
      </c>
      <c r="H136" s="9">
        <v>1.1899999999999999E-2</v>
      </c>
      <c r="I136" s="9">
        <v>1.11E-2</v>
      </c>
      <c r="J136" s="9">
        <v>1.06E-2</v>
      </c>
      <c r="K136" s="9">
        <v>9.8700000000000003E-3</v>
      </c>
      <c r="L136" s="9">
        <v>8.709999999999999E-3</v>
      </c>
      <c r="M136" s="9">
        <v>7.8900000000000012E-3</v>
      </c>
      <c r="N136" s="9">
        <v>6.7800000000000004E-3</v>
      </c>
      <c r="O136" s="9">
        <v>5.8200000000000005E-3</v>
      </c>
      <c r="P136" s="9">
        <v>4.2200000000000007E-3</v>
      </c>
      <c r="Q136" s="9">
        <v>1.8599999999999999E-3</v>
      </c>
    </row>
    <row r="137" spans="1:17" s="8" customFormat="1" x14ac:dyDescent="0.2">
      <c r="A137" s="8" t="s">
        <v>21</v>
      </c>
      <c r="B137" s="8">
        <v>1007.4499999999999</v>
      </c>
      <c r="C137" s="8">
        <v>145</v>
      </c>
      <c r="D137" s="9">
        <v>6.1399999999999996E-3</v>
      </c>
      <c r="E137" s="9">
        <v>5.62E-3</v>
      </c>
      <c r="F137" s="9">
        <v>5.1599999999999997E-3</v>
      </c>
      <c r="G137" s="9">
        <v>4.6099999999999995E-3</v>
      </c>
      <c r="H137" s="9">
        <v>4.3699999999999998E-3</v>
      </c>
      <c r="I137" s="9">
        <v>4.1099999999999999E-3</v>
      </c>
      <c r="J137" s="9">
        <v>3.8500000000000006E-3</v>
      </c>
      <c r="K137" s="9">
        <v>3.5599999999999998E-3</v>
      </c>
      <c r="L137" s="9">
        <v>3.15E-3</v>
      </c>
      <c r="M137" s="9">
        <v>2.7000000000000001E-3</v>
      </c>
      <c r="N137" s="9">
        <v>2.3E-3</v>
      </c>
      <c r="O137" s="9">
        <v>1.98E-3</v>
      </c>
      <c r="P137" s="9">
        <v>1.3699999999999999E-3</v>
      </c>
      <c r="Q137" s="9">
        <v>6.0999999999999997E-4</v>
      </c>
    </row>
    <row r="138" spans="1:17" s="8" customFormat="1" x14ac:dyDescent="0.2">
      <c r="A138" s="8" t="s">
        <v>20</v>
      </c>
      <c r="B138" s="8">
        <f t="shared" ref="B138:B157" si="2">B137+0.15</f>
        <v>1007.5999999999999</v>
      </c>
      <c r="C138" s="8">
        <v>5</v>
      </c>
      <c r="D138" s="9">
        <v>8.709999999999999E-3</v>
      </c>
      <c r="E138" s="9">
        <v>8.1300000000000001E-3</v>
      </c>
      <c r="F138" s="9">
        <v>7.3100000000000005E-3</v>
      </c>
      <c r="G138" s="9">
        <v>6.5399999999999998E-3</v>
      </c>
      <c r="H138" s="9">
        <v>6.1600000000000005E-3</v>
      </c>
      <c r="I138" s="9">
        <v>5.7799999999999995E-3</v>
      </c>
      <c r="J138" s="9">
        <v>5.4099999999999999E-3</v>
      </c>
      <c r="K138" s="9">
        <v>5.0699999999999999E-3</v>
      </c>
      <c r="L138" s="9">
        <v>4.3200000000000001E-3</v>
      </c>
      <c r="M138" s="9">
        <v>3.8600000000000001E-3</v>
      </c>
      <c r="N138" s="9">
        <v>3.32E-3</v>
      </c>
      <c r="O138" s="9">
        <v>2.81E-3</v>
      </c>
      <c r="P138" s="9">
        <v>1.99E-3</v>
      </c>
      <c r="Q138" s="9">
        <v>7.8899999999999999E-4</v>
      </c>
    </row>
    <row r="139" spans="1:17" s="8" customFormat="1" x14ac:dyDescent="0.2">
      <c r="A139" s="8" t="s">
        <v>19</v>
      </c>
      <c r="B139" s="8">
        <f t="shared" si="2"/>
        <v>1007.7499999999999</v>
      </c>
      <c r="C139" s="8">
        <v>25</v>
      </c>
      <c r="D139" s="9">
        <v>1.18E-2</v>
      </c>
      <c r="E139" s="9">
        <v>1.09E-2</v>
      </c>
      <c r="F139" s="9">
        <v>9.8600000000000007E-3</v>
      </c>
      <c r="G139" s="9">
        <v>9.0200000000000002E-3</v>
      </c>
      <c r="H139" s="9">
        <v>8.4100000000000008E-3</v>
      </c>
      <c r="I139" s="9">
        <v>7.9299999999999995E-3</v>
      </c>
      <c r="J139" s="9">
        <v>7.4900000000000001E-3</v>
      </c>
      <c r="K139" s="9">
        <v>7.0099999999999997E-3</v>
      </c>
      <c r="L139" s="9">
        <v>6.1500000000000001E-3</v>
      </c>
      <c r="M139" s="9">
        <v>5.5599999999999998E-3</v>
      </c>
      <c r="N139" s="9">
        <v>4.8599999999999997E-3</v>
      </c>
      <c r="O139" s="9">
        <v>4.0800000000000003E-3</v>
      </c>
      <c r="P139" s="9">
        <v>2.9299999999999999E-3</v>
      </c>
      <c r="Q139" s="9">
        <v>1.2800000000000001E-3</v>
      </c>
    </row>
    <row r="140" spans="1:17" s="8" customFormat="1" x14ac:dyDescent="0.2">
      <c r="A140" s="8" t="s">
        <v>18</v>
      </c>
      <c r="B140" s="8">
        <f t="shared" si="2"/>
        <v>1007.8999999999999</v>
      </c>
      <c r="C140" s="8">
        <v>45</v>
      </c>
      <c r="D140" s="9">
        <v>9.6099999999999988E-3</v>
      </c>
      <c r="E140" s="9">
        <v>9.049999999999999E-3</v>
      </c>
      <c r="F140" s="9">
        <v>8.0399999999999985E-3</v>
      </c>
      <c r="G140" s="9">
        <v>7.3400000000000002E-3</v>
      </c>
      <c r="H140" s="9">
        <v>6.9800000000000001E-3</v>
      </c>
      <c r="I140" s="9">
        <v>6.4799999999999996E-3</v>
      </c>
      <c r="J140" s="9">
        <v>6.0899999999999999E-3</v>
      </c>
      <c r="K140" s="9">
        <v>5.6800000000000002E-3</v>
      </c>
      <c r="L140" s="9">
        <v>5.0299999999999997E-3</v>
      </c>
      <c r="M140" s="9">
        <v>4.5900000000000003E-3</v>
      </c>
      <c r="N140" s="9">
        <v>3.8399999999999997E-3</v>
      </c>
      <c r="O140" s="9">
        <v>3.2399999999999998E-3</v>
      </c>
      <c r="P140" s="9">
        <v>2.33E-3</v>
      </c>
      <c r="Q140" s="9">
        <v>9.0200000000000002E-4</v>
      </c>
    </row>
    <row r="141" spans="1:17" s="8" customFormat="1" x14ac:dyDescent="0.2">
      <c r="A141" s="8" t="s">
        <v>17</v>
      </c>
      <c r="B141" s="8">
        <f t="shared" si="2"/>
        <v>1008.0499999999998</v>
      </c>
      <c r="C141" s="8">
        <v>65</v>
      </c>
      <c r="D141" s="9">
        <v>6.4200000000000004E-3</v>
      </c>
      <c r="E141" s="9">
        <v>5.9800000000000001E-3</v>
      </c>
      <c r="F141" s="9">
        <v>5.4199999999999995E-3</v>
      </c>
      <c r="G141" s="9">
        <v>4.9100000000000003E-3</v>
      </c>
      <c r="H141" s="9">
        <v>4.6800000000000001E-3</v>
      </c>
      <c r="I141" s="9">
        <v>4.3100000000000005E-3</v>
      </c>
      <c r="J141" s="9">
        <v>4.0400000000000002E-3</v>
      </c>
      <c r="K141" s="9">
        <v>3.7400000000000003E-3</v>
      </c>
      <c r="L141" s="9">
        <v>3.29E-3</v>
      </c>
      <c r="M141" s="9">
        <v>2.9499999999999999E-3</v>
      </c>
      <c r="N141" s="9">
        <v>2.5399999999999997E-3</v>
      </c>
      <c r="O141" s="9">
        <v>2.1299999999999999E-3</v>
      </c>
      <c r="P141" s="9">
        <v>1.5200000000000001E-3</v>
      </c>
      <c r="Q141" s="9">
        <v>6.5700000000000003E-4</v>
      </c>
    </row>
    <row r="142" spans="1:17" s="8" customFormat="1" x14ac:dyDescent="0.2">
      <c r="A142" s="8" t="s">
        <v>16</v>
      </c>
      <c r="B142" s="8">
        <f t="shared" si="2"/>
        <v>1008.1999999999998</v>
      </c>
      <c r="C142" s="8">
        <v>85</v>
      </c>
      <c r="D142" s="9">
        <v>9.0899999999999991E-3</v>
      </c>
      <c r="E142" s="9">
        <v>8.3799999999999986E-3</v>
      </c>
      <c r="F142" s="9">
        <v>7.5799999999999999E-3</v>
      </c>
      <c r="G142" s="9">
        <v>6.9099999999999995E-3</v>
      </c>
      <c r="H142" s="9">
        <v>6.4099999999999999E-3</v>
      </c>
      <c r="I142" s="9">
        <v>6.0700000000000007E-3</v>
      </c>
      <c r="J142" s="9">
        <v>5.6999999999999993E-3</v>
      </c>
      <c r="K142" s="9">
        <v>5.3E-3</v>
      </c>
      <c r="L142" s="9">
        <v>4.6899999999999997E-3</v>
      </c>
      <c r="M142" s="9">
        <v>4.0899999999999999E-3</v>
      </c>
      <c r="N142" s="9">
        <v>3.5599999999999998E-3</v>
      </c>
      <c r="O142" s="9">
        <v>2.97E-3</v>
      </c>
      <c r="P142" s="9">
        <v>2.1199999999999999E-3</v>
      </c>
      <c r="Q142" s="9">
        <v>9.0800000000000006E-4</v>
      </c>
    </row>
    <row r="143" spans="1:17" s="8" customFormat="1" x14ac:dyDescent="0.2">
      <c r="A143" s="8" t="s">
        <v>15</v>
      </c>
      <c r="B143" s="8">
        <f t="shared" si="2"/>
        <v>1008.3499999999998</v>
      </c>
      <c r="C143" s="8">
        <v>105</v>
      </c>
      <c r="D143" s="9">
        <v>8.6999999999999994E-3</v>
      </c>
      <c r="E143" s="9">
        <v>8.0700000000000008E-3</v>
      </c>
      <c r="F143" s="9">
        <v>7.2500000000000004E-3</v>
      </c>
      <c r="G143" s="9">
        <v>6.3800000000000003E-3</v>
      </c>
      <c r="H143" s="9">
        <v>6.0000000000000001E-3</v>
      </c>
      <c r="I143" s="9">
        <v>5.62E-3</v>
      </c>
      <c r="J143" s="9">
        <v>5.2900000000000004E-3</v>
      </c>
      <c r="K143" s="9">
        <v>4.8700000000000002E-3</v>
      </c>
      <c r="L143" s="9">
        <v>4.1200000000000004E-3</v>
      </c>
      <c r="M143" s="9">
        <v>3.65E-3</v>
      </c>
      <c r="N143" s="9">
        <v>3.13E-3</v>
      </c>
      <c r="O143" s="9">
        <v>2.6099999999999999E-3</v>
      </c>
      <c r="P143" s="9">
        <v>1.8400000000000001E-3</v>
      </c>
      <c r="Q143" s="9">
        <v>7.45E-4</v>
      </c>
    </row>
    <row r="144" spans="1:17" s="8" customFormat="1" x14ac:dyDescent="0.2">
      <c r="A144" s="8" t="s">
        <v>14</v>
      </c>
      <c r="B144" s="8">
        <f t="shared" si="2"/>
        <v>1008.4999999999998</v>
      </c>
      <c r="C144" s="8">
        <v>125</v>
      </c>
      <c r="D144" s="9">
        <v>9.3799999999999994E-3</v>
      </c>
      <c r="E144" s="9">
        <v>8.5299999999999994E-3</v>
      </c>
      <c r="F144" s="9">
        <v>7.6499999999999997E-3</v>
      </c>
      <c r="G144" s="9">
        <v>6.8900000000000003E-3</v>
      </c>
      <c r="H144" s="9">
        <v>6.3600000000000002E-3</v>
      </c>
      <c r="I144" s="9">
        <v>6.0200000000000002E-3</v>
      </c>
      <c r="J144" s="9">
        <v>5.64E-3</v>
      </c>
      <c r="K144" s="9">
        <v>5.1800000000000006E-3</v>
      </c>
      <c r="L144" s="9">
        <v>4.5799999999999999E-3</v>
      </c>
      <c r="M144" s="9">
        <v>3.9899999999999996E-3</v>
      </c>
      <c r="N144" s="9">
        <v>3.3799999999999998E-3</v>
      </c>
      <c r="O144" s="9">
        <v>2.8300000000000001E-3</v>
      </c>
      <c r="P144" s="9">
        <v>1.9700000000000004E-3</v>
      </c>
      <c r="Q144" s="9">
        <v>8.3900000000000001E-4</v>
      </c>
    </row>
    <row r="145" spans="1:17" s="8" customFormat="1" x14ac:dyDescent="0.2">
      <c r="A145" s="8" t="s">
        <v>13</v>
      </c>
      <c r="B145" s="8">
        <f t="shared" si="2"/>
        <v>1008.6499999999997</v>
      </c>
      <c r="C145" s="8">
        <v>145</v>
      </c>
      <c r="D145" s="9">
        <v>7.3600000000000002E-3</v>
      </c>
      <c r="E145" s="9">
        <v>6.8799999999999998E-3</v>
      </c>
      <c r="F145" s="9">
        <v>6.0599999999999994E-3</v>
      </c>
      <c r="G145" s="9">
        <v>5.4900000000000001E-3</v>
      </c>
      <c r="H145" s="9">
        <v>5.1699999999999992E-3</v>
      </c>
      <c r="I145" s="9">
        <v>4.8999999999999998E-3</v>
      </c>
      <c r="J145" s="9">
        <v>4.64E-3</v>
      </c>
      <c r="K145" s="9">
        <v>4.1599999999999996E-3</v>
      </c>
      <c r="L145" s="9">
        <v>3.6800000000000001E-3</v>
      </c>
      <c r="M145" s="9">
        <v>3.2799999999999999E-3</v>
      </c>
      <c r="N145" s="9">
        <v>2.81E-3</v>
      </c>
      <c r="O145" s="9">
        <v>2.4200000000000003E-3</v>
      </c>
      <c r="P145" s="9">
        <v>1.6800000000000001E-3</v>
      </c>
      <c r="Q145" s="9">
        <v>7.54E-4</v>
      </c>
    </row>
    <row r="146" spans="1:17" s="8" customFormat="1" x14ac:dyDescent="0.2">
      <c r="A146" s="8" t="s">
        <v>12</v>
      </c>
      <c r="B146" s="8">
        <f t="shared" si="2"/>
        <v>1008.7999999999997</v>
      </c>
      <c r="C146" s="8">
        <v>5</v>
      </c>
      <c r="D146" s="9">
        <v>8.6200000000000009E-3</v>
      </c>
      <c r="E146" s="9">
        <v>7.8900000000000012E-3</v>
      </c>
      <c r="F146" s="9">
        <v>7.2699999999999996E-3</v>
      </c>
      <c r="G146" s="9">
        <v>6.5100000000000002E-3</v>
      </c>
      <c r="H146" s="9">
        <v>6.1799999999999997E-3</v>
      </c>
      <c r="I146" s="9">
        <v>5.8500000000000002E-3</v>
      </c>
      <c r="J146" s="9">
        <v>5.5400000000000007E-3</v>
      </c>
      <c r="K146" s="9">
        <v>5.1699999999999992E-3</v>
      </c>
      <c r="L146" s="9">
        <v>4.5799999999999999E-3</v>
      </c>
      <c r="M146" s="9">
        <v>3.9899999999999996E-3</v>
      </c>
      <c r="N146" s="9">
        <v>3.46E-3</v>
      </c>
      <c r="O146" s="9">
        <v>2.9399999999999999E-3</v>
      </c>
      <c r="P146" s="9">
        <v>2.0999999999999999E-3</v>
      </c>
      <c r="Q146" s="9">
        <v>8.8700000000000009E-4</v>
      </c>
    </row>
    <row r="147" spans="1:17" s="8" customFormat="1" x14ac:dyDescent="0.2">
      <c r="A147" s="8" t="s">
        <v>11</v>
      </c>
      <c r="B147" s="8">
        <f t="shared" si="2"/>
        <v>1008.9499999999997</v>
      </c>
      <c r="C147" s="8">
        <v>25</v>
      </c>
      <c r="D147" s="9">
        <v>1.0499999999999999E-2</v>
      </c>
      <c r="E147" s="9">
        <v>9.5300000000000003E-3</v>
      </c>
      <c r="F147" s="9">
        <v>8.5799999999999991E-3</v>
      </c>
      <c r="G147" s="9">
        <v>7.7800000000000005E-3</v>
      </c>
      <c r="H147" s="9">
        <v>7.3799999999999994E-3</v>
      </c>
      <c r="I147" s="9">
        <v>6.96E-3</v>
      </c>
      <c r="J147" s="9">
        <v>6.3899999999999998E-3</v>
      </c>
      <c r="K147" s="9">
        <v>6.0000000000000001E-3</v>
      </c>
      <c r="L147" s="9">
        <v>5.2599999999999999E-3</v>
      </c>
      <c r="M147" s="9">
        <v>4.7199999999999994E-3</v>
      </c>
      <c r="N147" s="9">
        <v>4.0199999999999993E-3</v>
      </c>
      <c r="O147" s="9">
        <v>3.3699999999999997E-3</v>
      </c>
      <c r="P147" s="9">
        <v>2.4200000000000003E-3</v>
      </c>
      <c r="Q147" s="9">
        <v>9.8400000000000007E-4</v>
      </c>
    </row>
    <row r="148" spans="1:17" s="8" customFormat="1" x14ac:dyDescent="0.2">
      <c r="A148" s="8" t="s">
        <v>10</v>
      </c>
      <c r="B148" s="8">
        <f t="shared" si="2"/>
        <v>1009.0999999999997</v>
      </c>
      <c r="C148" s="8">
        <v>45</v>
      </c>
      <c r="D148" s="9">
        <v>9.1999999999999998E-3</v>
      </c>
      <c r="E148" s="9">
        <v>8.26E-3</v>
      </c>
      <c r="F148" s="9">
        <v>7.62E-3</v>
      </c>
      <c r="G148" s="9">
        <v>6.9899999999999997E-3</v>
      </c>
      <c r="H148" s="9">
        <v>6.4900000000000001E-3</v>
      </c>
      <c r="I148" s="9">
        <v>6.1399999999999996E-3</v>
      </c>
      <c r="J148" s="9">
        <v>5.8300000000000001E-3</v>
      </c>
      <c r="K148" s="9">
        <v>5.4799999999999996E-3</v>
      </c>
      <c r="L148" s="9">
        <v>4.8400000000000006E-3</v>
      </c>
      <c r="M148" s="9">
        <v>4.3200000000000001E-3</v>
      </c>
      <c r="N148" s="9">
        <v>3.7100000000000002E-3</v>
      </c>
      <c r="O148" s="9">
        <v>3.1700000000000001E-3</v>
      </c>
      <c r="P148" s="9">
        <v>2.3500000000000001E-3</v>
      </c>
      <c r="Q148" s="9">
        <v>1.0200000000000001E-3</v>
      </c>
    </row>
    <row r="149" spans="1:17" s="8" customFormat="1" x14ac:dyDescent="0.2">
      <c r="A149" s="8" t="s">
        <v>9</v>
      </c>
      <c r="B149" s="8">
        <f t="shared" si="2"/>
        <v>1009.2499999999997</v>
      </c>
      <c r="C149" s="8">
        <v>65</v>
      </c>
      <c r="D149" s="9">
        <v>9.6399999999999993E-3</v>
      </c>
      <c r="E149" s="9">
        <v>8.7299999999999999E-3</v>
      </c>
      <c r="F149" s="9">
        <v>8.09E-3</v>
      </c>
      <c r="G149" s="9">
        <v>7.43E-3</v>
      </c>
      <c r="H149" s="9">
        <v>7.0800000000000004E-3</v>
      </c>
      <c r="I149" s="9">
        <v>6.5599999999999999E-3</v>
      </c>
      <c r="J149" s="9">
        <v>6.2599999999999999E-3</v>
      </c>
      <c r="K149" s="9">
        <v>5.8699999999999994E-3</v>
      </c>
      <c r="L149" s="9">
        <v>5.1999999999999998E-3</v>
      </c>
      <c r="M149" s="9">
        <v>4.7400000000000003E-3</v>
      </c>
      <c r="N149" s="9">
        <v>4.0099999999999997E-3</v>
      </c>
      <c r="O149" s="9">
        <v>3.4099999999999998E-3</v>
      </c>
      <c r="P149" s="9">
        <v>2.48E-3</v>
      </c>
      <c r="Q149" s="9">
        <v>9.9399999999999987E-4</v>
      </c>
    </row>
    <row r="150" spans="1:17" s="8" customFormat="1" x14ac:dyDescent="0.2">
      <c r="A150" s="8" t="s">
        <v>8</v>
      </c>
      <c r="B150" s="8">
        <f t="shared" si="2"/>
        <v>1009.3999999999996</v>
      </c>
      <c r="C150" s="8">
        <v>85</v>
      </c>
      <c r="D150" s="9">
        <v>1.2700000000000001E-2</v>
      </c>
      <c r="E150" s="9">
        <v>1.1600000000000001E-2</v>
      </c>
      <c r="F150" s="9">
        <v>1.06E-2</v>
      </c>
      <c r="G150" s="9">
        <v>9.7000000000000003E-3</v>
      </c>
      <c r="H150" s="9">
        <v>9.2499999999999995E-3</v>
      </c>
      <c r="I150" s="9">
        <v>8.5900000000000004E-3</v>
      </c>
      <c r="J150" s="9">
        <v>8.1399999999999997E-3</v>
      </c>
      <c r="K150" s="9">
        <v>7.6400000000000001E-3</v>
      </c>
      <c r="L150" s="9">
        <v>6.8000000000000005E-3</v>
      </c>
      <c r="M150" s="9">
        <v>6.0200000000000002E-3</v>
      </c>
      <c r="N150" s="9">
        <v>5.2499999999999995E-3</v>
      </c>
      <c r="O150" s="9">
        <v>4.3100000000000005E-3</v>
      </c>
      <c r="P150" s="9">
        <v>3.1800000000000001E-3</v>
      </c>
      <c r="Q150" s="9">
        <v>1.2899999999999999E-3</v>
      </c>
    </row>
    <row r="151" spans="1:17" s="8" customFormat="1" x14ac:dyDescent="0.2">
      <c r="A151" s="8" t="s">
        <v>7</v>
      </c>
      <c r="B151" s="8">
        <f t="shared" si="2"/>
        <v>1009.5499999999996</v>
      </c>
      <c r="C151" s="8">
        <v>105</v>
      </c>
      <c r="D151" s="9">
        <v>9.0600000000000003E-3</v>
      </c>
      <c r="E151" s="9">
        <v>8.0999999999999996E-3</v>
      </c>
      <c r="F151" s="9">
        <v>7.4200000000000004E-3</v>
      </c>
      <c r="G151" s="9">
        <v>6.8000000000000005E-3</v>
      </c>
      <c r="H151" s="9">
        <v>6.2299999999999994E-3</v>
      </c>
      <c r="I151" s="9">
        <v>5.8699999999999994E-3</v>
      </c>
      <c r="J151" s="9">
        <v>5.5199999999999997E-3</v>
      </c>
      <c r="K151" s="9">
        <v>5.11E-3</v>
      </c>
      <c r="L151" s="9">
        <v>4.3699999999999998E-3</v>
      </c>
      <c r="M151" s="9">
        <v>3.8999999999999998E-3</v>
      </c>
      <c r="N151" s="9">
        <v>3.31E-3</v>
      </c>
      <c r="O151" s="9">
        <v>2.81E-3</v>
      </c>
      <c r="P151" s="9">
        <v>1.98E-3</v>
      </c>
      <c r="Q151" s="9">
        <v>8.0500000000000005E-4</v>
      </c>
    </row>
    <row r="152" spans="1:17" s="8" customFormat="1" x14ac:dyDescent="0.2">
      <c r="A152" s="8" t="s">
        <v>6</v>
      </c>
      <c r="B152" s="8">
        <f t="shared" si="2"/>
        <v>1009.6999999999996</v>
      </c>
      <c r="C152" s="8">
        <v>125</v>
      </c>
      <c r="D152" s="9">
        <v>7.77E-3</v>
      </c>
      <c r="E152" s="9">
        <v>7.0299999999999998E-3</v>
      </c>
      <c r="F152" s="9">
        <v>6.28E-3</v>
      </c>
      <c r="G152" s="9">
        <v>5.64E-3</v>
      </c>
      <c r="H152" s="9">
        <v>5.3299999999999997E-3</v>
      </c>
      <c r="I152" s="9">
        <v>4.9800000000000001E-3</v>
      </c>
      <c r="J152" s="9">
        <v>4.7000000000000002E-3</v>
      </c>
      <c r="K152" s="9">
        <v>4.2399999999999998E-3</v>
      </c>
      <c r="L152" s="9">
        <v>3.6700000000000001E-3</v>
      </c>
      <c r="M152" s="9">
        <v>3.2600000000000003E-3</v>
      </c>
      <c r="N152" s="9">
        <v>2.7499999999999998E-3</v>
      </c>
      <c r="O152" s="9">
        <v>2.2899999999999999E-3</v>
      </c>
      <c r="P152" s="9">
        <v>1.5099999999999998E-3</v>
      </c>
      <c r="Q152" s="9">
        <v>6.2299999999999996E-4</v>
      </c>
    </row>
    <row r="153" spans="1:17" s="8" customFormat="1" x14ac:dyDescent="0.2">
      <c r="A153" s="8" t="s">
        <v>5</v>
      </c>
      <c r="B153" s="8">
        <f t="shared" si="2"/>
        <v>1009.8499999999996</v>
      </c>
      <c r="C153" s="8">
        <v>145</v>
      </c>
      <c r="D153" s="9">
        <v>5.5300000000000002E-3</v>
      </c>
      <c r="E153" s="9">
        <v>5.0000000000000001E-3</v>
      </c>
      <c r="F153" s="9">
        <v>4.6299999999999996E-3</v>
      </c>
      <c r="G153" s="9">
        <v>4.0600000000000002E-3</v>
      </c>
      <c r="H153" s="9">
        <v>3.8900000000000002E-3</v>
      </c>
      <c r="I153" s="9">
        <v>3.6899999999999997E-3</v>
      </c>
      <c r="J153" s="9">
        <v>3.4399999999999999E-3</v>
      </c>
      <c r="K153" s="9">
        <v>3.2399999999999998E-3</v>
      </c>
      <c r="L153" s="9">
        <v>2.8400000000000001E-3</v>
      </c>
      <c r="M153" s="9">
        <v>2.5600000000000002E-3</v>
      </c>
      <c r="N153" s="9">
        <v>2.1800000000000001E-3</v>
      </c>
      <c r="O153" s="9">
        <v>1.8500000000000001E-3</v>
      </c>
      <c r="P153" s="9">
        <v>1.3699999999999999E-3</v>
      </c>
      <c r="Q153" s="9">
        <v>5.7700000000000004E-4</v>
      </c>
    </row>
    <row r="154" spans="1:17" s="8" customFormat="1" x14ac:dyDescent="0.2">
      <c r="A154" s="8" t="s">
        <v>4</v>
      </c>
      <c r="B154" s="8">
        <f t="shared" si="2"/>
        <v>1009.9999999999995</v>
      </c>
      <c r="C154" s="8">
        <v>5</v>
      </c>
      <c r="D154" s="9">
        <v>1.6199999999999999E-2</v>
      </c>
      <c r="E154" s="9">
        <v>1.4800000000000001E-2</v>
      </c>
      <c r="F154" s="9">
        <v>1.2999999999999999E-2</v>
      </c>
      <c r="G154" s="9">
        <v>1.18E-2</v>
      </c>
      <c r="H154" s="9">
        <v>1.11E-2</v>
      </c>
      <c r="I154" s="9">
        <v>1.03E-2</v>
      </c>
      <c r="J154" s="9">
        <v>9.7400000000000004E-3</v>
      </c>
      <c r="K154" s="9">
        <v>8.9600000000000009E-3</v>
      </c>
      <c r="L154" s="9">
        <v>8.0199999999999994E-3</v>
      </c>
      <c r="M154" s="9">
        <v>7.1500000000000001E-3</v>
      </c>
      <c r="N154" s="9">
        <v>6.1500000000000001E-3</v>
      </c>
      <c r="O154" s="9">
        <v>5.2300000000000003E-3</v>
      </c>
      <c r="P154" s="9">
        <v>3.9400000000000008E-3</v>
      </c>
      <c r="Q154" s="9">
        <v>1.5999999999999999E-3</v>
      </c>
    </row>
    <row r="155" spans="1:17" s="8" customFormat="1" x14ac:dyDescent="0.2">
      <c r="A155" s="8" t="s">
        <v>3</v>
      </c>
      <c r="B155" s="8">
        <f t="shared" si="2"/>
        <v>1010.1499999999995</v>
      </c>
      <c r="C155" s="8">
        <v>25</v>
      </c>
      <c r="D155" s="9">
        <v>1.89E-2</v>
      </c>
      <c r="E155" s="9">
        <v>1.7299999999999999E-2</v>
      </c>
      <c r="F155" s="9">
        <v>1.5299999999999999E-2</v>
      </c>
      <c r="G155" s="9">
        <v>1.38E-2</v>
      </c>
      <c r="H155" s="9">
        <v>1.29E-2</v>
      </c>
      <c r="I155" s="9">
        <v>1.21E-2</v>
      </c>
      <c r="J155" s="9">
        <v>1.12E-2</v>
      </c>
      <c r="K155" s="9">
        <v>1.0499999999999999E-2</v>
      </c>
      <c r="L155" s="9">
        <v>9.219999999999999E-3</v>
      </c>
      <c r="M155" s="9">
        <v>8.1700000000000002E-3</v>
      </c>
      <c r="N155" s="9">
        <v>7.0199999999999993E-3</v>
      </c>
      <c r="O155" s="9">
        <v>5.8399999999999997E-3</v>
      </c>
      <c r="P155" s="9">
        <v>4.2100000000000002E-3</v>
      </c>
      <c r="Q155" s="9">
        <v>1.8500000000000001E-3</v>
      </c>
    </row>
    <row r="156" spans="1:17" s="8" customFormat="1" x14ac:dyDescent="0.2">
      <c r="A156" s="8" t="s">
        <v>2</v>
      </c>
      <c r="B156" s="8">
        <f t="shared" si="2"/>
        <v>1010.2999999999995</v>
      </c>
      <c r="C156" s="8">
        <v>45</v>
      </c>
      <c r="D156" s="9">
        <v>2.1999999999999999E-2</v>
      </c>
      <c r="E156" s="9">
        <v>0.02</v>
      </c>
      <c r="F156" s="9">
        <v>1.77E-2</v>
      </c>
      <c r="G156" s="9">
        <v>1.5800000000000002E-2</v>
      </c>
      <c r="H156" s="9">
        <v>1.47E-2</v>
      </c>
      <c r="I156" s="9">
        <v>1.38E-2</v>
      </c>
      <c r="J156" s="9">
        <v>1.2700000000000001E-2</v>
      </c>
      <c r="K156" s="9">
        <v>1.18E-2</v>
      </c>
      <c r="L156" s="9">
        <v>1.04E-2</v>
      </c>
      <c r="M156" s="9">
        <v>9.300000000000001E-3</v>
      </c>
      <c r="N156" s="9">
        <v>7.9500000000000005E-3</v>
      </c>
      <c r="O156" s="9">
        <v>6.8000000000000005E-3</v>
      </c>
      <c r="P156" s="9">
        <v>4.9500000000000004E-3</v>
      </c>
      <c r="Q156" s="9">
        <v>2.16E-3</v>
      </c>
    </row>
    <row r="157" spans="1:17" s="8" customFormat="1" x14ac:dyDescent="0.2">
      <c r="A157" s="8" t="s">
        <v>1</v>
      </c>
      <c r="B157" s="8">
        <f t="shared" si="2"/>
        <v>1010.4499999999995</v>
      </c>
      <c r="C157" s="8">
        <v>65</v>
      </c>
      <c r="D157" s="9">
        <v>1.5099999999999999E-2</v>
      </c>
      <c r="E157" s="9">
        <v>1.4E-2</v>
      </c>
      <c r="F157" s="9">
        <v>1.2500000000000001E-2</v>
      </c>
      <c r="G157" s="9">
        <v>1.11E-2</v>
      </c>
      <c r="H157" s="9">
        <v>1.0499999999999999E-2</v>
      </c>
      <c r="I157" s="9">
        <v>9.9699999999999997E-3</v>
      </c>
      <c r="J157" s="9">
        <v>9.470000000000001E-3</v>
      </c>
      <c r="K157" s="9">
        <v>8.6100000000000013E-3</v>
      </c>
      <c r="L157" s="9">
        <v>7.7300000000000008E-3</v>
      </c>
      <c r="M157" s="9">
        <v>6.9099999999999995E-3</v>
      </c>
      <c r="N157" s="9">
        <v>5.9100000000000003E-3</v>
      </c>
      <c r="O157" s="9">
        <v>5.0900000000000008E-3</v>
      </c>
      <c r="P157" s="9">
        <v>3.64E-3</v>
      </c>
      <c r="Q157" s="9">
        <v>1.5799999999999998E-3</v>
      </c>
    </row>
    <row r="158" spans="1:17" s="8" customFormat="1" x14ac:dyDescent="0.2">
      <c r="A158" s="8" t="s">
        <v>0</v>
      </c>
      <c r="B158" s="8">
        <f>B157+0.15</f>
        <v>1010.5999999999995</v>
      </c>
      <c r="C158" s="8">
        <v>85</v>
      </c>
      <c r="D158" s="9">
        <v>1.9300000000000001E-2</v>
      </c>
      <c r="E158" s="9">
        <v>1.7600000000000001E-2</v>
      </c>
      <c r="F158" s="9">
        <v>1.5400000000000002E-2</v>
      </c>
      <c r="G158" s="9">
        <v>1.3900000000000001E-2</v>
      </c>
      <c r="H158" s="9">
        <v>1.2799999999999999E-2</v>
      </c>
      <c r="I158" s="9">
        <v>1.21E-2</v>
      </c>
      <c r="J158" s="9">
        <v>1.1300000000000001E-2</v>
      </c>
      <c r="K158" s="9">
        <v>1.0499999999999999E-2</v>
      </c>
      <c r="L158" s="9">
        <v>9.2300000000000004E-3</v>
      </c>
      <c r="M158" s="9">
        <v>8.1499999999999993E-3</v>
      </c>
      <c r="N158" s="9">
        <v>7.1199999999999996E-3</v>
      </c>
      <c r="O158" s="9">
        <v>5.96E-3</v>
      </c>
      <c r="P158" s="9">
        <v>4.2899999999999995E-3</v>
      </c>
      <c r="Q158" s="9">
        <v>1.9700000000000004E-3</v>
      </c>
    </row>
    <row r="159" spans="1:17" s="8" customFormat="1" x14ac:dyDescent="0.2"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</sheetData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400F3-8234-A644-8926-95B4676FF7BF}">
  <dimension ref="A1:S145"/>
  <sheetViews>
    <sheetView workbookViewId="0">
      <selection activeCell="S17" sqref="S17"/>
    </sheetView>
  </sheetViews>
  <sheetFormatPr baseColWidth="10" defaultRowHeight="16" x14ac:dyDescent="0.2"/>
  <cols>
    <col min="1" max="1" width="11.5" bestFit="1" customWidth="1"/>
    <col min="2" max="2" width="12" bestFit="1" customWidth="1"/>
    <col min="3" max="3" width="18" customWidth="1"/>
    <col min="4" max="5" width="18.83203125" bestFit="1" customWidth="1"/>
    <col min="6" max="7" width="12.33203125" bestFit="1" customWidth="1"/>
    <col min="8" max="8" width="13" bestFit="1" customWidth="1"/>
    <col min="9" max="11" width="12.33203125" bestFit="1" customWidth="1"/>
    <col min="12" max="12" width="12.83203125" bestFit="1" customWidth="1"/>
    <col min="13" max="18" width="12.33203125" bestFit="1" customWidth="1"/>
    <col min="19" max="19" width="19.83203125" customWidth="1"/>
  </cols>
  <sheetData>
    <row r="1" spans="1:19" x14ac:dyDescent="0.2">
      <c r="A1" s="3" t="s">
        <v>166</v>
      </c>
      <c r="B1" s="3" t="s">
        <v>194</v>
      </c>
      <c r="C1" s="3" t="s">
        <v>170</v>
      </c>
      <c r="D1" s="3" t="s">
        <v>197</v>
      </c>
      <c r="E1" s="3" t="s">
        <v>198</v>
      </c>
      <c r="F1" s="3" t="s">
        <v>195</v>
      </c>
      <c r="G1" s="3" t="s">
        <v>199</v>
      </c>
      <c r="H1" s="3" t="s">
        <v>200</v>
      </c>
      <c r="I1" s="3" t="s">
        <v>201</v>
      </c>
      <c r="J1" s="3" t="s">
        <v>202</v>
      </c>
      <c r="K1" s="3" t="s">
        <v>203</v>
      </c>
      <c r="L1" s="3" t="s">
        <v>204</v>
      </c>
      <c r="M1" s="3" t="s">
        <v>205</v>
      </c>
      <c r="N1" s="3" t="s">
        <v>206</v>
      </c>
      <c r="O1" s="3" t="s">
        <v>207</v>
      </c>
      <c r="P1" s="3" t="s">
        <v>208</v>
      </c>
      <c r="Q1" s="3" t="s">
        <v>209</v>
      </c>
      <c r="R1" s="3" t="s">
        <v>210</v>
      </c>
      <c r="S1" s="3" t="s">
        <v>171</v>
      </c>
    </row>
    <row r="2" spans="1:19" s="8" customFormat="1" x14ac:dyDescent="0.2">
      <c r="A2" s="8" t="s">
        <v>158</v>
      </c>
      <c r="B2" s="8">
        <v>5</v>
      </c>
      <c r="C2" s="8">
        <v>5.3600000000000002E-2</v>
      </c>
      <c r="D2" s="8">
        <v>0.14499999999999999</v>
      </c>
      <c r="E2" s="8">
        <v>0.221</v>
      </c>
      <c r="F2" s="8">
        <v>0.193</v>
      </c>
      <c r="G2" s="8">
        <v>0.17599999999999999</v>
      </c>
      <c r="H2" s="8">
        <v>0.16</v>
      </c>
      <c r="I2" s="8">
        <v>0.152</v>
      </c>
      <c r="J2" s="8">
        <v>0.14400000000000002</v>
      </c>
      <c r="K2" s="8">
        <v>0.13799999999999998</v>
      </c>
      <c r="L2" s="8">
        <v>0.12999999999999998</v>
      </c>
      <c r="M2" s="8">
        <v>0.11799999999999999</v>
      </c>
      <c r="N2" s="8">
        <v>0.10900000000000001</v>
      </c>
      <c r="O2" s="8">
        <v>9.8599999999999993E-2</v>
      </c>
      <c r="P2" s="8">
        <v>8.8900000000000007E-2</v>
      </c>
      <c r="Q2" s="8">
        <v>7.3999999999999996E-2</v>
      </c>
      <c r="R2" s="8">
        <v>5.1299999999999998E-2</v>
      </c>
      <c r="S2" s="9">
        <v>0.23499999999999999</v>
      </c>
    </row>
    <row r="3" spans="1:19" s="8" customFormat="1" x14ac:dyDescent="0.2">
      <c r="A3" s="8" t="s">
        <v>156</v>
      </c>
      <c r="B3" s="8">
        <v>25</v>
      </c>
      <c r="C3" s="8">
        <v>0.13799999999999998</v>
      </c>
      <c r="D3" s="8">
        <v>0.51</v>
      </c>
      <c r="E3" s="8">
        <v>0.78700000000000003</v>
      </c>
      <c r="F3" s="8">
        <v>0.68800000000000006</v>
      </c>
      <c r="G3" s="8">
        <v>0.63100000000000001</v>
      </c>
      <c r="H3" s="8">
        <v>0.57300000000000006</v>
      </c>
      <c r="I3" s="8">
        <v>0.54400000000000004</v>
      </c>
      <c r="J3" s="8">
        <v>0.51600000000000001</v>
      </c>
      <c r="K3" s="8">
        <v>0.49099999999999999</v>
      </c>
      <c r="L3" s="8">
        <v>0.46299999999999997</v>
      </c>
      <c r="M3" s="8">
        <v>0.41699999999999998</v>
      </c>
      <c r="N3" s="8">
        <v>0.38300000000000001</v>
      </c>
      <c r="O3" s="8">
        <v>0.34400000000000003</v>
      </c>
      <c r="P3" s="8">
        <v>0.30499999999999999</v>
      </c>
      <c r="Q3" s="8">
        <v>0.247</v>
      </c>
      <c r="R3" s="8">
        <v>0.16</v>
      </c>
      <c r="S3" s="9">
        <v>0.82299999999999995</v>
      </c>
    </row>
    <row r="4" spans="1:19" s="8" customFormat="1" x14ac:dyDescent="0.2">
      <c r="A4" s="8" t="s">
        <v>154</v>
      </c>
      <c r="B4" s="8">
        <v>45</v>
      </c>
      <c r="C4" s="8">
        <v>9.8699999999999996E-2</v>
      </c>
      <c r="D4" s="8">
        <v>0.33500000000000002</v>
      </c>
      <c r="E4" s="8">
        <v>0.51800000000000002</v>
      </c>
      <c r="F4" s="8">
        <v>0.45199999999999996</v>
      </c>
      <c r="G4" s="8">
        <v>0.41599999999999998</v>
      </c>
      <c r="H4" s="8">
        <v>0.378</v>
      </c>
      <c r="I4" s="8">
        <v>0.36099999999999999</v>
      </c>
      <c r="J4" s="8">
        <v>0.34299999999999997</v>
      </c>
      <c r="K4" s="8">
        <v>0.32699999999999996</v>
      </c>
      <c r="L4" s="8">
        <v>0.309</v>
      </c>
      <c r="M4" s="8">
        <v>0.27999999999999997</v>
      </c>
      <c r="N4" s="8">
        <v>0.25900000000000001</v>
      </c>
      <c r="O4" s="8">
        <v>0.23399999999999999</v>
      </c>
      <c r="P4" s="8">
        <v>0.21000000000000002</v>
      </c>
      <c r="Q4" s="8">
        <v>0.17200000000000001</v>
      </c>
      <c r="R4" s="8">
        <v>0.11299999999999999</v>
      </c>
      <c r="S4" s="9">
        <v>0.55199999999999994</v>
      </c>
    </row>
    <row r="5" spans="1:19" s="8" customFormat="1" x14ac:dyDescent="0.2">
      <c r="A5" s="8" t="s">
        <v>153</v>
      </c>
      <c r="B5" s="8">
        <v>65</v>
      </c>
      <c r="C5" s="8">
        <v>0.19799999999999998</v>
      </c>
      <c r="D5" s="8">
        <v>0.79699999999999993</v>
      </c>
      <c r="E5" s="8">
        <v>1.2</v>
      </c>
      <c r="F5" s="8">
        <v>1.0399999999999998</v>
      </c>
      <c r="G5" s="8">
        <v>0.94099999999999995</v>
      </c>
      <c r="H5" s="8">
        <v>0.85400000000000009</v>
      </c>
      <c r="I5" s="8">
        <v>0.80800000000000005</v>
      </c>
      <c r="J5" s="8">
        <v>0.76400000000000001</v>
      </c>
      <c r="K5" s="8">
        <v>0.72400000000000009</v>
      </c>
      <c r="L5" s="8">
        <v>0.68199999999999994</v>
      </c>
      <c r="M5" s="8">
        <v>0.61099999999999999</v>
      </c>
      <c r="N5" s="8">
        <v>0.55900000000000005</v>
      </c>
      <c r="O5" s="8">
        <v>0.499</v>
      </c>
      <c r="P5" s="8">
        <v>0.442</v>
      </c>
      <c r="Q5" s="8">
        <v>0.35300000000000004</v>
      </c>
      <c r="R5" s="8">
        <v>0.223</v>
      </c>
      <c r="S5" s="9">
        <v>1.25</v>
      </c>
    </row>
    <row r="6" spans="1:19" s="8" customFormat="1" x14ac:dyDescent="0.2">
      <c r="A6" s="8" t="s">
        <v>152</v>
      </c>
      <c r="B6" s="8">
        <v>85</v>
      </c>
      <c r="C6" s="8">
        <v>5.4899999999999997E-2</v>
      </c>
      <c r="D6" s="8">
        <v>0.156</v>
      </c>
      <c r="E6" s="8">
        <v>0.24299999999999999</v>
      </c>
      <c r="F6" s="8">
        <v>0.21299999999999999</v>
      </c>
      <c r="G6" s="8">
        <v>0.193</v>
      </c>
      <c r="H6" s="8">
        <v>0.17799999999999999</v>
      </c>
      <c r="I6" s="8">
        <v>0.16899999999999998</v>
      </c>
      <c r="J6" s="8">
        <v>0.16</v>
      </c>
      <c r="K6" s="8">
        <v>0.153</v>
      </c>
      <c r="L6" s="8">
        <v>0.14499999999999999</v>
      </c>
      <c r="M6" s="8">
        <v>0.13100000000000001</v>
      </c>
      <c r="N6" s="8">
        <v>0.121</v>
      </c>
      <c r="O6" s="8">
        <v>0.11</v>
      </c>
      <c r="P6" s="8">
        <v>9.9099999999999994E-2</v>
      </c>
      <c r="Q6" s="8">
        <v>8.3699999999999997E-2</v>
      </c>
      <c r="R6" s="8">
        <v>5.7700000000000001E-2</v>
      </c>
      <c r="S6" s="9">
        <v>0.26400000000000001</v>
      </c>
    </row>
    <row r="7" spans="1:19" s="8" customFormat="1" x14ac:dyDescent="0.2">
      <c r="A7" s="8" t="s">
        <v>151</v>
      </c>
      <c r="B7" s="8">
        <v>105</v>
      </c>
      <c r="C7" s="8">
        <v>0.14599999999999999</v>
      </c>
      <c r="D7" s="8">
        <v>0.47399999999999998</v>
      </c>
      <c r="E7" s="8">
        <v>0.78799999999999992</v>
      </c>
      <c r="F7" s="8">
        <v>0.70100000000000007</v>
      </c>
      <c r="G7" s="8">
        <v>0.64499999999999991</v>
      </c>
      <c r="H7" s="8">
        <v>0.59699999999999998</v>
      </c>
      <c r="I7" s="8">
        <v>0.57099999999999995</v>
      </c>
      <c r="J7" s="8">
        <v>0.54699999999999993</v>
      </c>
      <c r="K7" s="8">
        <v>0.52300000000000002</v>
      </c>
      <c r="L7" s="8">
        <v>0.499</v>
      </c>
      <c r="M7" s="8">
        <v>0.45800000000000002</v>
      </c>
      <c r="N7" s="8">
        <v>0.42799999999999999</v>
      </c>
      <c r="O7" s="8">
        <v>0.39300000000000002</v>
      </c>
      <c r="P7" s="8">
        <v>0.35799999999999998</v>
      </c>
      <c r="Q7" s="8">
        <v>0.30299999999999999</v>
      </c>
      <c r="R7" s="8">
        <v>0.21800000000000003</v>
      </c>
      <c r="S7" s="9">
        <v>0.874</v>
      </c>
    </row>
    <row r="8" spans="1:19" s="8" customFormat="1" x14ac:dyDescent="0.2">
      <c r="A8" s="8" t="s">
        <v>168</v>
      </c>
      <c r="B8" s="8">
        <v>125</v>
      </c>
      <c r="C8" s="8">
        <v>0.121</v>
      </c>
      <c r="D8" s="8">
        <v>0.39300000000000002</v>
      </c>
      <c r="E8" s="8">
        <v>0.66799999999999993</v>
      </c>
      <c r="F8" s="8">
        <v>0.59699999999999998</v>
      </c>
      <c r="G8" s="8">
        <v>0.55300000000000005</v>
      </c>
      <c r="H8" s="8">
        <v>0.51300000000000001</v>
      </c>
      <c r="I8" s="8">
        <v>0.49200000000000005</v>
      </c>
      <c r="J8" s="8">
        <v>0.47199999999999998</v>
      </c>
      <c r="K8" s="8">
        <v>0.45300000000000001</v>
      </c>
      <c r="L8" s="8">
        <v>0.433</v>
      </c>
      <c r="M8" s="8">
        <v>0.39900000000000002</v>
      </c>
      <c r="N8" s="8">
        <v>0.374</v>
      </c>
      <c r="O8" s="8">
        <v>0.34400000000000003</v>
      </c>
      <c r="P8" s="8">
        <v>0.315</v>
      </c>
      <c r="Q8" s="8">
        <v>0.26800000000000002</v>
      </c>
      <c r="R8" s="8">
        <v>0.19500000000000001</v>
      </c>
      <c r="S8" s="9">
        <v>0.75</v>
      </c>
    </row>
    <row r="9" spans="1:19" s="8" customFormat="1" x14ac:dyDescent="0.2">
      <c r="A9" s="8" t="s">
        <v>149</v>
      </c>
      <c r="B9" s="8">
        <v>145</v>
      </c>
      <c r="C9" s="8">
        <v>0.13899999999999998</v>
      </c>
      <c r="D9" s="8">
        <v>0.46900000000000003</v>
      </c>
      <c r="E9" s="8">
        <v>0.76400000000000001</v>
      </c>
      <c r="F9" s="8">
        <v>0.67300000000000004</v>
      </c>
      <c r="G9" s="8">
        <v>0.61899999999999999</v>
      </c>
      <c r="H9" s="8">
        <v>0.56999999999999995</v>
      </c>
      <c r="I9" s="8">
        <v>0.54400000000000004</v>
      </c>
      <c r="J9" s="8">
        <v>0.51999999999999991</v>
      </c>
      <c r="K9" s="8">
        <v>0.49700000000000005</v>
      </c>
      <c r="L9" s="8">
        <v>0.47300000000000003</v>
      </c>
      <c r="M9" s="8">
        <v>0.433</v>
      </c>
      <c r="N9" s="8">
        <v>0.40299999999999997</v>
      </c>
      <c r="O9" s="8">
        <v>0.36599999999999999</v>
      </c>
      <c r="P9" s="8">
        <v>0.33300000000000002</v>
      </c>
      <c r="Q9" s="8">
        <v>0.27799999999999997</v>
      </c>
      <c r="R9" s="8">
        <v>0.19500000000000001</v>
      </c>
      <c r="S9" s="9">
        <v>0.83899999999999997</v>
      </c>
    </row>
    <row r="10" spans="1:19" s="8" customFormat="1" x14ac:dyDescent="0.2">
      <c r="A10" s="8" t="s">
        <v>148</v>
      </c>
      <c r="B10" s="8">
        <v>5</v>
      </c>
      <c r="C10" s="8">
        <v>0.14799999999999999</v>
      </c>
      <c r="D10" s="8">
        <v>0.49</v>
      </c>
      <c r="E10" s="8">
        <v>0.81300000000000006</v>
      </c>
      <c r="F10" s="8">
        <v>0.72000000000000008</v>
      </c>
      <c r="G10" s="8">
        <v>0.66200000000000003</v>
      </c>
      <c r="H10" s="8">
        <v>0.61499999999999999</v>
      </c>
      <c r="I10" s="8">
        <v>0.58899999999999997</v>
      </c>
      <c r="J10" s="8">
        <v>0.56400000000000006</v>
      </c>
      <c r="K10" s="8">
        <v>0.54</v>
      </c>
      <c r="L10" s="8">
        <v>0.51800000000000002</v>
      </c>
      <c r="M10" s="8">
        <v>0.47399999999999998</v>
      </c>
      <c r="N10" s="8">
        <v>0.443</v>
      </c>
      <c r="O10" s="8">
        <v>0.40499999999999997</v>
      </c>
      <c r="P10" s="8">
        <v>0.37</v>
      </c>
      <c r="Q10" s="8">
        <v>0.314</v>
      </c>
      <c r="R10" s="8">
        <v>0.224</v>
      </c>
      <c r="S10" s="9">
        <v>0.90600000000000003</v>
      </c>
    </row>
    <row r="11" spans="1:19" s="8" customFormat="1" x14ac:dyDescent="0.2">
      <c r="A11" s="8" t="s">
        <v>147</v>
      </c>
      <c r="B11" s="8">
        <v>25</v>
      </c>
      <c r="C11" s="8">
        <v>0.34099999999999997</v>
      </c>
      <c r="D11" s="8">
        <v>1.34</v>
      </c>
      <c r="E11" s="8">
        <v>1.98</v>
      </c>
      <c r="F11" s="8">
        <v>1.6900000000000002</v>
      </c>
      <c r="G11" s="8">
        <v>1.5299999999999998</v>
      </c>
      <c r="H11" s="8">
        <v>1.39</v>
      </c>
      <c r="I11" s="8">
        <v>1.3</v>
      </c>
      <c r="J11" s="8">
        <v>1.23</v>
      </c>
      <c r="K11" s="8">
        <v>1.1599999999999999</v>
      </c>
      <c r="L11" s="8">
        <v>1.0900000000000001</v>
      </c>
      <c r="M11" s="8">
        <v>0.97400000000000009</v>
      </c>
      <c r="N11" s="8">
        <v>0.88700000000000001</v>
      </c>
      <c r="O11" s="8">
        <v>0.78799999999999992</v>
      </c>
      <c r="P11" s="8">
        <v>0.69399999999999995</v>
      </c>
      <c r="Q11" s="8">
        <v>0.54799999999999993</v>
      </c>
      <c r="R11" s="8">
        <v>0.33799999999999997</v>
      </c>
      <c r="S11" s="9">
        <v>2.0500000000000003</v>
      </c>
    </row>
    <row r="12" spans="1:19" s="8" customFormat="1" x14ac:dyDescent="0.2">
      <c r="A12" s="8" t="s">
        <v>146</v>
      </c>
      <c r="B12" s="8">
        <v>45</v>
      </c>
      <c r="C12" s="8">
        <v>0.188</v>
      </c>
      <c r="D12" s="8">
        <v>0.71299999999999997</v>
      </c>
      <c r="E12" s="8">
        <v>1.1199999999999999</v>
      </c>
      <c r="F12" s="8">
        <v>0.98100000000000009</v>
      </c>
      <c r="G12" s="8">
        <v>0.89600000000000002</v>
      </c>
      <c r="H12" s="8">
        <v>0.82099999999999995</v>
      </c>
      <c r="I12" s="8">
        <v>0.78100000000000003</v>
      </c>
      <c r="J12" s="8">
        <v>0.74299999999999999</v>
      </c>
      <c r="K12" s="8">
        <v>0.70699999999999996</v>
      </c>
      <c r="L12" s="8">
        <v>0.67</v>
      </c>
      <c r="M12" s="8">
        <v>0.60599999999999998</v>
      </c>
      <c r="N12" s="8">
        <v>0.55900000000000005</v>
      </c>
      <c r="O12" s="8">
        <v>0.504</v>
      </c>
      <c r="P12" s="8">
        <v>0.45300000000000001</v>
      </c>
      <c r="Q12" s="8">
        <v>0.371</v>
      </c>
      <c r="R12" s="8">
        <v>0.25</v>
      </c>
      <c r="S12" s="9">
        <v>1.1900000000000002</v>
      </c>
    </row>
    <row r="13" spans="1:19" s="8" customFormat="1" x14ac:dyDescent="0.2">
      <c r="A13" s="8" t="s">
        <v>145</v>
      </c>
      <c r="B13" s="8">
        <v>65</v>
      </c>
      <c r="C13" s="8">
        <v>0.156</v>
      </c>
      <c r="D13" s="8">
        <v>0.59599999999999997</v>
      </c>
      <c r="E13" s="8">
        <v>0.89800000000000002</v>
      </c>
      <c r="F13" s="8">
        <v>0.77899999999999991</v>
      </c>
      <c r="G13" s="8">
        <v>0.70899999999999996</v>
      </c>
      <c r="H13" s="8">
        <v>0.64600000000000002</v>
      </c>
      <c r="I13" s="8">
        <v>0.61199999999999999</v>
      </c>
      <c r="J13" s="8">
        <v>0.57899999999999996</v>
      </c>
      <c r="K13" s="8">
        <v>0.54900000000000004</v>
      </c>
      <c r="L13" s="8">
        <v>0.51800000000000002</v>
      </c>
      <c r="M13" s="8">
        <v>0.46299999999999997</v>
      </c>
      <c r="N13" s="8">
        <v>0.42299999999999999</v>
      </c>
      <c r="O13" s="8">
        <v>0.378</v>
      </c>
      <c r="P13" s="8">
        <v>0.33500000000000002</v>
      </c>
      <c r="Q13" s="8">
        <v>0.26800000000000002</v>
      </c>
      <c r="R13" s="8">
        <v>0.16899999999999998</v>
      </c>
      <c r="S13" s="9">
        <v>0.93199999999999994</v>
      </c>
    </row>
    <row r="14" spans="1:19" s="8" customFormat="1" x14ac:dyDescent="0.2">
      <c r="A14" s="8" t="s">
        <v>144</v>
      </c>
      <c r="B14" s="8">
        <v>85</v>
      </c>
      <c r="C14" s="8">
        <v>0.11799999999999999</v>
      </c>
      <c r="D14" s="8">
        <v>0.41899999999999998</v>
      </c>
      <c r="E14" s="8">
        <v>0.64800000000000002</v>
      </c>
      <c r="F14" s="8">
        <v>0.57300000000000006</v>
      </c>
      <c r="G14" s="8">
        <v>0.52500000000000002</v>
      </c>
      <c r="H14" s="8">
        <v>0.48199999999999998</v>
      </c>
      <c r="I14" s="8">
        <v>0.45700000000000002</v>
      </c>
      <c r="J14" s="8">
        <v>0.435</v>
      </c>
      <c r="K14" s="8">
        <v>0.41300000000000003</v>
      </c>
      <c r="L14" s="8">
        <v>0.39200000000000002</v>
      </c>
      <c r="M14" s="8">
        <v>0.35300000000000004</v>
      </c>
      <c r="N14" s="8">
        <v>0.32400000000000001</v>
      </c>
      <c r="O14" s="8">
        <v>0.29199999999999998</v>
      </c>
      <c r="P14" s="8">
        <v>0.26200000000000001</v>
      </c>
      <c r="Q14" s="8">
        <v>0.214</v>
      </c>
      <c r="R14" s="8">
        <v>0.14200000000000002</v>
      </c>
      <c r="S14" s="9">
        <v>0.67</v>
      </c>
    </row>
    <row r="15" spans="1:19" s="8" customFormat="1" x14ac:dyDescent="0.2">
      <c r="A15" s="8" t="s">
        <v>143</v>
      </c>
      <c r="B15" s="8">
        <v>105</v>
      </c>
      <c r="C15" s="8">
        <v>0.12300000000000001</v>
      </c>
      <c r="D15" s="8">
        <v>0.44499999999999995</v>
      </c>
      <c r="E15" s="8">
        <v>0.66200000000000003</v>
      </c>
      <c r="F15" s="8">
        <v>0.57300000000000006</v>
      </c>
      <c r="G15" s="8">
        <v>0.51800000000000002</v>
      </c>
      <c r="H15" s="8">
        <v>0.47</v>
      </c>
      <c r="I15" s="8">
        <v>0.44400000000000001</v>
      </c>
      <c r="J15" s="8">
        <v>0.42099999999999999</v>
      </c>
      <c r="K15" s="8">
        <v>0.39800000000000002</v>
      </c>
      <c r="L15" s="8">
        <v>0.375</v>
      </c>
      <c r="M15" s="8">
        <v>0.33500000000000002</v>
      </c>
      <c r="N15" s="8">
        <v>0.30399999999999999</v>
      </c>
      <c r="O15" s="8">
        <v>0.27099999999999996</v>
      </c>
      <c r="P15" s="8">
        <v>0.24000000000000002</v>
      </c>
      <c r="Q15" s="8">
        <v>0.191</v>
      </c>
      <c r="R15" s="8">
        <v>0.11900000000000001</v>
      </c>
      <c r="S15" s="9">
        <v>0.68400000000000005</v>
      </c>
    </row>
    <row r="16" spans="1:19" s="8" customFormat="1" x14ac:dyDescent="0.2">
      <c r="A16" s="8" t="s">
        <v>142</v>
      </c>
      <c r="B16" s="8">
        <v>125</v>
      </c>
      <c r="C16" s="8">
        <v>0.183</v>
      </c>
      <c r="D16" s="8">
        <v>0.68499999999999994</v>
      </c>
      <c r="E16" s="8">
        <v>1.05</v>
      </c>
      <c r="F16" s="8">
        <v>0.91200000000000003</v>
      </c>
      <c r="G16" s="8">
        <v>0.83299999999999996</v>
      </c>
      <c r="H16" s="8">
        <v>0.76100000000000001</v>
      </c>
      <c r="I16" s="8">
        <v>0.72199999999999998</v>
      </c>
      <c r="J16" s="8">
        <v>0.68700000000000006</v>
      </c>
      <c r="K16" s="8">
        <v>0.65200000000000002</v>
      </c>
      <c r="L16" s="8">
        <v>0.61599999999999999</v>
      </c>
      <c r="M16" s="8">
        <v>0.55599999999999994</v>
      </c>
      <c r="N16" s="8">
        <v>0.51</v>
      </c>
      <c r="O16" s="8">
        <v>0.45800000000000002</v>
      </c>
      <c r="P16" s="8">
        <v>0.40900000000000003</v>
      </c>
      <c r="Q16" s="8">
        <v>0.33100000000000002</v>
      </c>
      <c r="R16" s="8">
        <v>0.21800000000000003</v>
      </c>
      <c r="S16" s="9">
        <v>1.08</v>
      </c>
    </row>
    <row r="17" spans="1:19" s="8" customFormat="1" x14ac:dyDescent="0.2">
      <c r="A17" s="8" t="s">
        <v>141</v>
      </c>
      <c r="B17" s="8">
        <v>145</v>
      </c>
      <c r="C17" s="8">
        <v>0.17399999999999999</v>
      </c>
      <c r="D17" s="8">
        <v>0.66299999999999992</v>
      </c>
      <c r="E17" s="8">
        <v>0.99199999999999999</v>
      </c>
      <c r="F17" s="8">
        <v>0.85599999999999998</v>
      </c>
      <c r="G17" s="8">
        <v>0.77800000000000002</v>
      </c>
      <c r="H17" s="8">
        <v>0.70699999999999996</v>
      </c>
      <c r="I17" s="8">
        <v>0.66900000000000004</v>
      </c>
      <c r="J17" s="8">
        <v>0.63400000000000001</v>
      </c>
      <c r="K17" s="8">
        <v>0.60099999999999998</v>
      </c>
      <c r="L17" s="8">
        <v>0.56499999999999995</v>
      </c>
      <c r="M17" s="8">
        <v>0.50700000000000001</v>
      </c>
      <c r="N17" s="8">
        <v>0.46400000000000002</v>
      </c>
      <c r="O17" s="8">
        <v>0.41399999999999998</v>
      </c>
      <c r="P17" s="8">
        <v>0.36699999999999999</v>
      </c>
      <c r="Q17" s="8">
        <v>0.29300000000000004</v>
      </c>
      <c r="R17" s="8">
        <v>0.185</v>
      </c>
      <c r="S17" s="9">
        <v>1.01</v>
      </c>
    </row>
    <row r="18" spans="1:19" s="8" customFormat="1" x14ac:dyDescent="0.2">
      <c r="A18" s="8" t="s">
        <v>140</v>
      </c>
      <c r="B18" s="8">
        <v>5</v>
      </c>
      <c r="C18" s="8">
        <v>0.107</v>
      </c>
      <c r="D18" s="8">
        <v>1.08</v>
      </c>
      <c r="E18" s="8">
        <v>0.68300000000000005</v>
      </c>
      <c r="F18" s="8">
        <v>0.61199999999999999</v>
      </c>
      <c r="G18" s="8">
        <v>0.56800000000000006</v>
      </c>
      <c r="H18" s="8">
        <v>0.52500000000000002</v>
      </c>
      <c r="I18" s="8">
        <v>0.503</v>
      </c>
      <c r="J18" s="8">
        <v>0.48299999999999998</v>
      </c>
      <c r="K18" s="8">
        <v>0.46299999999999997</v>
      </c>
      <c r="L18" s="8">
        <v>0.442</v>
      </c>
      <c r="M18" s="8">
        <v>0.40499999999999997</v>
      </c>
      <c r="N18" s="8">
        <v>0.379</v>
      </c>
      <c r="O18" s="8">
        <v>0.34799999999999998</v>
      </c>
      <c r="P18" s="8">
        <v>0.317</v>
      </c>
      <c r="Q18" s="8">
        <v>0.26600000000000001</v>
      </c>
      <c r="R18" s="8">
        <v>0.189</v>
      </c>
      <c r="S18" s="9">
        <v>0.72099999999999997</v>
      </c>
    </row>
    <row r="19" spans="1:19" s="8" customFormat="1" x14ac:dyDescent="0.2">
      <c r="A19" s="8" t="s">
        <v>139</v>
      </c>
      <c r="B19" s="8">
        <v>25</v>
      </c>
      <c r="C19" s="8">
        <v>0.38600000000000001</v>
      </c>
      <c r="D19" s="8">
        <v>4.13</v>
      </c>
      <c r="E19" s="8">
        <v>2.7399999999999998</v>
      </c>
      <c r="F19" s="8">
        <v>2.4900000000000002</v>
      </c>
      <c r="G19" s="8">
        <v>2.34</v>
      </c>
      <c r="H19" s="8">
        <v>2.17</v>
      </c>
      <c r="I19" s="8">
        <v>2.1</v>
      </c>
      <c r="J19" s="8">
        <v>2.0300000000000002</v>
      </c>
      <c r="K19" s="8">
        <v>1.95</v>
      </c>
      <c r="L19" s="8">
        <v>1.88</v>
      </c>
      <c r="M19" s="8">
        <v>1.74</v>
      </c>
      <c r="N19" s="8">
        <v>1.63</v>
      </c>
      <c r="O19" s="8">
        <v>1.5</v>
      </c>
      <c r="P19" s="8">
        <v>1.3699999999999999</v>
      </c>
      <c r="Q19" s="8">
        <v>1.17</v>
      </c>
      <c r="R19" s="8">
        <v>0.82600000000000007</v>
      </c>
      <c r="S19" s="9">
        <v>2.89</v>
      </c>
    </row>
    <row r="20" spans="1:19" s="8" customFormat="1" x14ac:dyDescent="0.2">
      <c r="A20" s="8" t="s">
        <v>138</v>
      </c>
      <c r="B20" s="8">
        <v>45</v>
      </c>
      <c r="C20" s="8">
        <v>9.7500000000000003E-2</v>
      </c>
      <c r="D20" s="8">
        <v>0.99</v>
      </c>
      <c r="E20" s="8">
        <v>0.66100000000000003</v>
      </c>
      <c r="F20" s="8">
        <v>0.60199999999999998</v>
      </c>
      <c r="G20" s="8">
        <v>0.56400000000000006</v>
      </c>
      <c r="H20" s="8">
        <v>0.52700000000000002</v>
      </c>
      <c r="I20" s="8">
        <v>0.50800000000000001</v>
      </c>
      <c r="J20" s="8">
        <v>0.49</v>
      </c>
      <c r="K20" s="8">
        <v>0.47300000000000003</v>
      </c>
      <c r="L20" s="8">
        <v>0.45300000000000001</v>
      </c>
      <c r="M20" s="8">
        <v>0.42000000000000004</v>
      </c>
      <c r="N20" s="8">
        <v>0.39500000000000002</v>
      </c>
      <c r="O20" s="8">
        <v>0.36499999999999999</v>
      </c>
      <c r="P20" s="8">
        <v>0.33500000000000002</v>
      </c>
      <c r="Q20" s="8">
        <v>0.28499999999999998</v>
      </c>
      <c r="R20" s="8">
        <v>0.20399999999999999</v>
      </c>
      <c r="S20" s="9">
        <v>0.70100000000000007</v>
      </c>
    </row>
    <row r="21" spans="1:19" s="8" customFormat="1" x14ac:dyDescent="0.2">
      <c r="A21" s="8" t="s">
        <v>137</v>
      </c>
      <c r="B21" s="8">
        <v>65</v>
      </c>
      <c r="C21" s="8">
        <v>0.16400000000000001</v>
      </c>
      <c r="D21" s="8">
        <v>1.59</v>
      </c>
      <c r="E21" s="8">
        <v>1.06</v>
      </c>
      <c r="F21" s="8">
        <v>0.97099999999999997</v>
      </c>
      <c r="G21" s="8">
        <v>0.91</v>
      </c>
      <c r="H21" s="8">
        <v>0.85</v>
      </c>
      <c r="I21" s="8">
        <v>0.82</v>
      </c>
      <c r="J21" s="8">
        <v>0.79199999999999993</v>
      </c>
      <c r="K21" s="8">
        <v>0.76400000000000001</v>
      </c>
      <c r="L21" s="8">
        <v>0.73199999999999998</v>
      </c>
      <c r="M21" s="8">
        <v>0.68199999999999994</v>
      </c>
      <c r="N21" s="8">
        <v>0.64300000000000002</v>
      </c>
      <c r="O21" s="8">
        <v>0.59699999999999998</v>
      </c>
      <c r="P21" s="8">
        <v>0.55099999999999993</v>
      </c>
      <c r="Q21" s="8">
        <v>0.47199999999999998</v>
      </c>
      <c r="R21" s="8">
        <v>0.34600000000000003</v>
      </c>
      <c r="S21" s="9">
        <v>1.1499999999999999</v>
      </c>
    </row>
    <row r="22" spans="1:19" s="8" customFormat="1" x14ac:dyDescent="0.2">
      <c r="A22" s="8" t="s">
        <v>136</v>
      </c>
      <c r="B22" s="8">
        <v>85</v>
      </c>
      <c r="C22" s="8">
        <v>0.10900000000000001</v>
      </c>
      <c r="D22" s="8">
        <v>1.0399999999999998</v>
      </c>
      <c r="E22" s="8">
        <v>0.69300000000000006</v>
      </c>
      <c r="F22" s="8">
        <v>0.63300000000000001</v>
      </c>
      <c r="G22" s="8">
        <v>0.59199999999999997</v>
      </c>
      <c r="H22" s="8">
        <v>0.55300000000000005</v>
      </c>
      <c r="I22" s="8">
        <v>0.53300000000000003</v>
      </c>
      <c r="J22" s="8">
        <v>0.51500000000000001</v>
      </c>
      <c r="K22" s="8">
        <v>0.49799999999999994</v>
      </c>
      <c r="L22" s="8">
        <v>0.47699999999999998</v>
      </c>
      <c r="M22" s="8">
        <v>0.443</v>
      </c>
      <c r="N22" s="8">
        <v>0.41800000000000004</v>
      </c>
      <c r="O22" s="8">
        <v>0.38800000000000001</v>
      </c>
      <c r="P22" s="8">
        <v>0.35799999999999998</v>
      </c>
      <c r="Q22" s="8">
        <v>0.307</v>
      </c>
      <c r="R22" s="8">
        <v>0.22500000000000001</v>
      </c>
      <c r="S22" s="9">
        <v>0.752</v>
      </c>
    </row>
    <row r="23" spans="1:19" s="8" customFormat="1" x14ac:dyDescent="0.2">
      <c r="A23" s="8" t="s">
        <v>135</v>
      </c>
      <c r="B23" s="8">
        <v>105</v>
      </c>
      <c r="C23" s="8">
        <v>0.115</v>
      </c>
      <c r="D23" s="8">
        <v>1.08</v>
      </c>
      <c r="E23" s="8">
        <v>0.71399999999999997</v>
      </c>
      <c r="F23" s="8">
        <v>0.65</v>
      </c>
      <c r="G23" s="8">
        <v>0.60699999999999998</v>
      </c>
      <c r="H23" s="8">
        <v>0.56700000000000006</v>
      </c>
      <c r="I23" s="8">
        <v>0.54600000000000004</v>
      </c>
      <c r="J23" s="8">
        <v>0.52700000000000002</v>
      </c>
      <c r="K23" s="8">
        <v>0.51</v>
      </c>
      <c r="L23" s="8">
        <v>0.48599999999999999</v>
      </c>
      <c r="M23" s="8">
        <v>0.45199999999999996</v>
      </c>
      <c r="N23" s="8">
        <v>0.42700000000000005</v>
      </c>
      <c r="O23" s="8">
        <v>0.39500000000000002</v>
      </c>
      <c r="P23" s="8">
        <v>0.36399999999999999</v>
      </c>
      <c r="Q23" s="8">
        <v>0.312</v>
      </c>
      <c r="R23" s="8">
        <v>0.23</v>
      </c>
      <c r="S23" s="9">
        <v>0.79</v>
      </c>
    </row>
    <row r="24" spans="1:19" s="8" customFormat="1" x14ac:dyDescent="0.2">
      <c r="A24" s="8" t="s">
        <v>134</v>
      </c>
      <c r="B24" s="8">
        <v>125</v>
      </c>
      <c r="C24" s="8">
        <v>9.3200000000000005E-2</v>
      </c>
      <c r="D24" s="8">
        <v>0.88</v>
      </c>
      <c r="E24" s="8">
        <v>0.58799999999999997</v>
      </c>
      <c r="F24" s="8">
        <v>0.53500000000000003</v>
      </c>
      <c r="G24" s="8">
        <v>0.501</v>
      </c>
      <c r="H24" s="8">
        <v>0.46799999999999997</v>
      </c>
      <c r="I24" s="8">
        <v>0.45199999999999996</v>
      </c>
      <c r="J24" s="8">
        <v>0.435</v>
      </c>
      <c r="K24" s="8">
        <v>0.41899999999999998</v>
      </c>
      <c r="L24" s="8">
        <v>0.40299999999999997</v>
      </c>
      <c r="M24" s="8">
        <v>0.374</v>
      </c>
      <c r="N24" s="8">
        <v>0.35300000000000004</v>
      </c>
      <c r="O24" s="8">
        <v>0.32800000000000001</v>
      </c>
      <c r="P24" s="8">
        <v>0.30200000000000005</v>
      </c>
      <c r="Q24" s="8">
        <v>0.25999999999999995</v>
      </c>
      <c r="R24" s="8">
        <v>0.19</v>
      </c>
      <c r="S24" s="9">
        <v>0.65100000000000002</v>
      </c>
    </row>
    <row r="25" spans="1:19" s="8" customFormat="1" x14ac:dyDescent="0.2">
      <c r="A25" s="8" t="s">
        <v>133</v>
      </c>
      <c r="B25" s="8">
        <v>145</v>
      </c>
      <c r="C25" s="8">
        <v>0.17499999999999999</v>
      </c>
      <c r="D25" s="8">
        <v>1.75</v>
      </c>
      <c r="E25" s="8">
        <v>1.06</v>
      </c>
      <c r="F25" s="8">
        <v>0.93</v>
      </c>
      <c r="G25" s="8">
        <v>0.85599999999999998</v>
      </c>
      <c r="H25" s="8">
        <v>0.78299999999999992</v>
      </c>
      <c r="I25" s="8">
        <v>0.747</v>
      </c>
      <c r="J25" s="8">
        <v>0.71299999999999997</v>
      </c>
      <c r="K25" s="8">
        <v>0.67800000000000005</v>
      </c>
      <c r="L25" s="8">
        <v>0.64400000000000002</v>
      </c>
      <c r="M25" s="8">
        <v>0.58600000000000008</v>
      </c>
      <c r="N25" s="8">
        <v>0.54299999999999993</v>
      </c>
      <c r="O25" s="8">
        <v>0.49200000000000005</v>
      </c>
      <c r="P25" s="8">
        <v>0.44400000000000001</v>
      </c>
      <c r="Q25" s="8">
        <v>0.36599999999999999</v>
      </c>
      <c r="R25" s="8">
        <v>0.25</v>
      </c>
      <c r="S25" s="9">
        <v>1.1299999999999999</v>
      </c>
    </row>
    <row r="26" spans="1:19" s="8" customFormat="1" x14ac:dyDescent="0.2">
      <c r="A26" s="8" t="s">
        <v>132</v>
      </c>
      <c r="B26" s="8">
        <v>5</v>
      </c>
      <c r="C26" s="8">
        <v>0.13100000000000001</v>
      </c>
      <c r="D26" s="8">
        <v>0.48299999999999998</v>
      </c>
      <c r="E26" s="8">
        <v>0.80900000000000005</v>
      </c>
      <c r="F26" s="8">
        <v>0.72199999999999998</v>
      </c>
      <c r="G26" s="8">
        <v>0.66900000000000004</v>
      </c>
      <c r="H26" s="8">
        <v>0.61899999999999999</v>
      </c>
      <c r="I26" s="8">
        <v>0.59299999999999997</v>
      </c>
      <c r="J26" s="8">
        <v>0.56800000000000006</v>
      </c>
      <c r="K26" s="8">
        <v>0.54400000000000004</v>
      </c>
      <c r="L26" s="8">
        <v>0.51900000000000002</v>
      </c>
      <c r="M26" s="8">
        <v>0.47699999999999998</v>
      </c>
      <c r="N26" s="8">
        <v>0.44499999999999995</v>
      </c>
      <c r="O26" s="8">
        <v>0.40799999999999997</v>
      </c>
      <c r="P26" s="8">
        <v>0.372</v>
      </c>
      <c r="Q26" s="8">
        <v>0.313</v>
      </c>
      <c r="R26" s="8">
        <v>0.224</v>
      </c>
      <c r="S26" s="9">
        <v>0.8630000000000001</v>
      </c>
    </row>
    <row r="27" spans="1:19" s="8" customFormat="1" x14ac:dyDescent="0.2">
      <c r="A27" s="8" t="s">
        <v>131</v>
      </c>
      <c r="B27" s="8">
        <v>25</v>
      </c>
      <c r="C27" s="8">
        <v>0.122</v>
      </c>
      <c r="D27" s="8">
        <v>0.44900000000000001</v>
      </c>
      <c r="E27" s="8">
        <v>0.73899999999999999</v>
      </c>
      <c r="F27" s="8">
        <v>0.66</v>
      </c>
      <c r="G27" s="8">
        <v>0.61</v>
      </c>
      <c r="H27" s="8">
        <v>0.56300000000000006</v>
      </c>
      <c r="I27" s="8">
        <v>0.53799999999999992</v>
      </c>
      <c r="J27" s="8">
        <v>0.51600000000000001</v>
      </c>
      <c r="K27" s="8">
        <v>0.49299999999999994</v>
      </c>
      <c r="L27" s="8">
        <v>0.47</v>
      </c>
      <c r="M27" s="8">
        <v>0.42899999999999999</v>
      </c>
      <c r="N27" s="8">
        <v>0.39900000000000002</v>
      </c>
      <c r="O27" s="8">
        <v>0.36599999999999999</v>
      </c>
      <c r="P27" s="8">
        <v>0.33100000000000002</v>
      </c>
      <c r="Q27" s="8">
        <v>0.27599999999999997</v>
      </c>
      <c r="R27" s="8">
        <v>0.192</v>
      </c>
      <c r="S27" s="9">
        <v>0.78600000000000003</v>
      </c>
    </row>
    <row r="28" spans="1:19" s="8" customFormat="1" x14ac:dyDescent="0.2">
      <c r="A28" s="8" t="s">
        <v>130</v>
      </c>
      <c r="B28" s="8">
        <v>45</v>
      </c>
      <c r="C28" s="8">
        <v>0.188</v>
      </c>
      <c r="D28" s="8">
        <v>0.40900000000000003</v>
      </c>
      <c r="E28" s="8">
        <v>0.53500000000000003</v>
      </c>
      <c r="F28" s="8">
        <v>0.443</v>
      </c>
      <c r="G28" s="8">
        <v>0.38499999999999995</v>
      </c>
      <c r="H28" s="8">
        <v>0.33399999999999996</v>
      </c>
      <c r="I28" s="8">
        <v>0.309</v>
      </c>
      <c r="J28" s="8">
        <v>0.28499999999999998</v>
      </c>
      <c r="K28" s="8">
        <v>0.26500000000000001</v>
      </c>
      <c r="L28" s="8">
        <v>0.24399999999999999</v>
      </c>
      <c r="M28" s="8">
        <v>0.21000000000000002</v>
      </c>
      <c r="N28" s="8">
        <v>0.188</v>
      </c>
      <c r="O28" s="8">
        <v>0.16400000000000001</v>
      </c>
      <c r="P28" s="8">
        <v>0.14300000000000002</v>
      </c>
      <c r="Q28" s="8">
        <v>0.11299999999999999</v>
      </c>
      <c r="R28" s="8">
        <v>7.5200000000000003E-2</v>
      </c>
      <c r="S28" s="9">
        <v>0.55699999999999994</v>
      </c>
    </row>
    <row r="29" spans="1:19" s="8" customFormat="1" x14ac:dyDescent="0.2">
      <c r="A29" s="8" t="s">
        <v>129</v>
      </c>
      <c r="B29" s="8">
        <v>65</v>
      </c>
      <c r="C29" s="8">
        <v>0.40400000000000003</v>
      </c>
      <c r="D29" s="8">
        <v>1.45</v>
      </c>
      <c r="E29" s="8">
        <v>2.11</v>
      </c>
      <c r="F29" s="8">
        <v>1.8</v>
      </c>
      <c r="G29" s="8">
        <v>1.6199999999999999</v>
      </c>
      <c r="H29" s="8">
        <v>1.46</v>
      </c>
      <c r="I29" s="8">
        <v>1.3699999999999999</v>
      </c>
      <c r="J29" s="8">
        <v>1.3</v>
      </c>
      <c r="K29" s="8">
        <v>1.23</v>
      </c>
      <c r="L29" s="8">
        <v>1.1499999999999999</v>
      </c>
      <c r="M29" s="8">
        <v>1.03</v>
      </c>
      <c r="N29" s="8">
        <v>0.93899999999999995</v>
      </c>
      <c r="O29" s="8">
        <v>0.83799999999999997</v>
      </c>
      <c r="P29" s="8">
        <v>0.7380000000000001</v>
      </c>
      <c r="Q29" s="8">
        <v>0.58699999999999997</v>
      </c>
      <c r="R29" s="8">
        <v>0.36900000000000005</v>
      </c>
      <c r="S29" s="9">
        <v>2.17</v>
      </c>
    </row>
    <row r="30" spans="1:19" s="8" customFormat="1" x14ac:dyDescent="0.2">
      <c r="A30" s="8" t="s">
        <v>128</v>
      </c>
      <c r="B30" s="8">
        <v>85</v>
      </c>
      <c r="C30" s="8">
        <v>0.13799999999999998</v>
      </c>
      <c r="D30" s="8">
        <v>0.49299999999999994</v>
      </c>
      <c r="E30" s="8">
        <v>0.746</v>
      </c>
      <c r="F30" s="8">
        <v>0.65</v>
      </c>
      <c r="G30" s="8">
        <v>0.59399999999999997</v>
      </c>
      <c r="H30" s="8">
        <v>0.54</v>
      </c>
      <c r="I30" s="8">
        <v>0.51200000000000001</v>
      </c>
      <c r="J30" s="8">
        <v>0.48599999999999999</v>
      </c>
      <c r="K30" s="8">
        <v>0.46200000000000002</v>
      </c>
      <c r="L30" s="8">
        <v>0.435</v>
      </c>
      <c r="M30" s="8">
        <v>0.39200000000000002</v>
      </c>
      <c r="N30" s="8">
        <v>0.35899999999999999</v>
      </c>
      <c r="O30" s="8">
        <v>0.32400000000000001</v>
      </c>
      <c r="P30" s="8">
        <v>0.28800000000000003</v>
      </c>
      <c r="Q30" s="8">
        <v>0.23299999999999998</v>
      </c>
      <c r="R30" s="8">
        <v>0.15</v>
      </c>
      <c r="S30" s="9">
        <v>0.76999999999999991</v>
      </c>
    </row>
    <row r="31" spans="1:19" s="8" customFormat="1" x14ac:dyDescent="0.2">
      <c r="A31" s="8" t="s">
        <v>127</v>
      </c>
      <c r="B31" s="8">
        <v>105</v>
      </c>
      <c r="C31" s="8">
        <v>1.06</v>
      </c>
      <c r="D31" s="8">
        <v>2.81</v>
      </c>
      <c r="E31" s="8">
        <v>4.26</v>
      </c>
      <c r="F31" s="8">
        <v>3.69</v>
      </c>
      <c r="G31" s="8">
        <v>3.35</v>
      </c>
      <c r="H31" s="8">
        <v>3.04</v>
      </c>
      <c r="I31" s="8">
        <v>2.87</v>
      </c>
      <c r="J31" s="8">
        <v>2.72</v>
      </c>
      <c r="K31" s="8">
        <v>2.6</v>
      </c>
      <c r="L31" s="8">
        <v>2.46</v>
      </c>
      <c r="M31" s="8">
        <v>2.2399999999999998</v>
      </c>
      <c r="N31" s="8">
        <v>2.09</v>
      </c>
      <c r="O31" s="8">
        <v>1.91</v>
      </c>
      <c r="P31" s="8">
        <v>1.74</v>
      </c>
      <c r="Q31" s="8">
        <v>1.47</v>
      </c>
      <c r="R31" s="8">
        <v>1.07</v>
      </c>
      <c r="S31" s="9">
        <v>4.57</v>
      </c>
    </row>
    <row r="32" spans="1:19" s="8" customFormat="1" x14ac:dyDescent="0.2">
      <c r="A32" s="8" t="s">
        <v>126</v>
      </c>
      <c r="B32" s="8">
        <v>125</v>
      </c>
      <c r="C32" s="8">
        <v>0.41899999999999998</v>
      </c>
      <c r="D32" s="8">
        <v>1.28</v>
      </c>
      <c r="E32" s="8">
        <v>2.19</v>
      </c>
      <c r="F32" s="8">
        <v>1.95</v>
      </c>
      <c r="G32" s="8">
        <v>1.81</v>
      </c>
      <c r="H32" s="8">
        <v>1.6700000000000002</v>
      </c>
      <c r="I32" s="8">
        <v>1.61</v>
      </c>
      <c r="J32" s="8">
        <v>1.55</v>
      </c>
      <c r="K32" s="8">
        <v>1.49</v>
      </c>
      <c r="L32" s="8">
        <v>1.42</v>
      </c>
      <c r="M32" s="8">
        <v>1.31</v>
      </c>
      <c r="N32" s="8">
        <v>1.24</v>
      </c>
      <c r="O32" s="8">
        <v>1.1499999999999999</v>
      </c>
      <c r="P32" s="8">
        <v>1.06</v>
      </c>
      <c r="Q32" s="8">
        <v>0.90900000000000003</v>
      </c>
      <c r="R32" s="8">
        <v>0.66299999999999992</v>
      </c>
      <c r="S32" s="9">
        <v>2.33</v>
      </c>
    </row>
    <row r="33" spans="1:19" s="8" customFormat="1" x14ac:dyDescent="0.2">
      <c r="A33" s="8" t="s">
        <v>125</v>
      </c>
      <c r="B33" s="8">
        <v>145</v>
      </c>
      <c r="C33" s="8">
        <v>0.19400000000000001</v>
      </c>
      <c r="D33" s="8">
        <v>0.624</v>
      </c>
      <c r="E33" s="8">
        <v>1.1000000000000001</v>
      </c>
      <c r="F33" s="8">
        <v>0.98799999999999999</v>
      </c>
      <c r="G33" s="8">
        <v>0.92199999999999993</v>
      </c>
      <c r="H33" s="8">
        <v>0.86</v>
      </c>
      <c r="I33" s="8">
        <v>0.82600000000000007</v>
      </c>
      <c r="J33" s="8">
        <v>0.79600000000000004</v>
      </c>
      <c r="K33" s="8">
        <v>0.76800000000000002</v>
      </c>
      <c r="L33" s="8">
        <v>0.73699999999999999</v>
      </c>
      <c r="M33" s="8">
        <v>0.68400000000000005</v>
      </c>
      <c r="N33" s="8">
        <v>0.64499999999999991</v>
      </c>
      <c r="O33" s="8">
        <v>0.59899999999999998</v>
      </c>
      <c r="P33" s="8">
        <v>0.55199999999999994</v>
      </c>
      <c r="Q33" s="8">
        <v>0.47699999999999998</v>
      </c>
      <c r="R33" s="8">
        <v>0.34900000000000003</v>
      </c>
      <c r="S33" s="9">
        <v>1.1800000000000002</v>
      </c>
    </row>
    <row r="34" spans="1:19" s="8" customFormat="1" x14ac:dyDescent="0.2">
      <c r="A34" s="8" t="s">
        <v>124</v>
      </c>
      <c r="B34" s="8">
        <v>5</v>
      </c>
      <c r="C34" s="8">
        <v>0.10199999999999999</v>
      </c>
      <c r="D34" s="8">
        <v>0.318</v>
      </c>
      <c r="E34" s="8">
        <v>0.55300000000000005</v>
      </c>
      <c r="F34" s="8">
        <v>0.49299999999999994</v>
      </c>
      <c r="G34" s="8">
        <v>0.45899999999999996</v>
      </c>
      <c r="H34" s="8">
        <v>0.42700000000000005</v>
      </c>
      <c r="I34" s="8">
        <v>0.41</v>
      </c>
      <c r="J34" s="8">
        <v>0.39500000000000002</v>
      </c>
      <c r="K34" s="8">
        <v>0.38</v>
      </c>
      <c r="L34" s="8">
        <v>0.36499999999999999</v>
      </c>
      <c r="M34" s="8">
        <v>0.33900000000000002</v>
      </c>
      <c r="N34" s="8">
        <v>0.31900000000000001</v>
      </c>
      <c r="O34" s="8">
        <v>0.29500000000000004</v>
      </c>
      <c r="P34" s="8">
        <v>0.27300000000000002</v>
      </c>
      <c r="Q34" s="8">
        <v>0.23499999999999999</v>
      </c>
      <c r="R34" s="8">
        <v>0.17200000000000001</v>
      </c>
      <c r="S34" s="9">
        <v>0.59699999999999998</v>
      </c>
    </row>
    <row r="35" spans="1:19" s="8" customFormat="1" x14ac:dyDescent="0.2">
      <c r="A35" s="8" t="s">
        <v>123</v>
      </c>
      <c r="B35" s="8">
        <v>25</v>
      </c>
      <c r="C35" s="8">
        <v>0.11299999999999999</v>
      </c>
      <c r="D35" s="8">
        <v>0.33</v>
      </c>
      <c r="E35" s="8">
        <v>0.54299999999999993</v>
      </c>
      <c r="F35" s="8">
        <v>0.47699999999999998</v>
      </c>
      <c r="G35" s="8">
        <v>0.44</v>
      </c>
      <c r="H35" s="8">
        <v>0.40499999999999997</v>
      </c>
      <c r="I35" s="8">
        <v>0.38800000000000001</v>
      </c>
      <c r="J35" s="8">
        <v>0.373</v>
      </c>
      <c r="K35" s="8">
        <v>0.35699999999999998</v>
      </c>
      <c r="L35" s="8">
        <v>0.34200000000000003</v>
      </c>
      <c r="M35" s="8">
        <v>0.315</v>
      </c>
      <c r="N35" s="8">
        <v>0.29500000000000004</v>
      </c>
      <c r="O35" s="8">
        <v>0.27200000000000002</v>
      </c>
      <c r="P35" s="8">
        <v>0.24899999999999997</v>
      </c>
      <c r="Q35" s="8">
        <v>0.21299999999999999</v>
      </c>
      <c r="R35" s="8">
        <v>0.154</v>
      </c>
      <c r="S35" s="9">
        <v>0.58399999999999996</v>
      </c>
    </row>
    <row r="36" spans="1:19" s="8" customFormat="1" x14ac:dyDescent="0.2">
      <c r="A36" s="8" t="s">
        <v>169</v>
      </c>
      <c r="B36" s="8">
        <v>45</v>
      </c>
      <c r="C36" s="8">
        <v>9.5299999999999996E-2</v>
      </c>
      <c r="D36" s="8">
        <v>0.25999999999999995</v>
      </c>
      <c r="E36" s="8">
        <v>0.41300000000000003</v>
      </c>
      <c r="F36" s="8">
        <v>0.35699999999999998</v>
      </c>
      <c r="G36" s="8">
        <v>0.32699999999999996</v>
      </c>
      <c r="H36" s="8">
        <v>0.29799999999999999</v>
      </c>
      <c r="I36" s="8">
        <v>0.28400000000000003</v>
      </c>
      <c r="J36" s="8">
        <v>0.27300000000000002</v>
      </c>
      <c r="K36" s="8">
        <v>0.26100000000000001</v>
      </c>
      <c r="L36" s="8">
        <v>0.248</v>
      </c>
      <c r="M36" s="8">
        <v>0.22800000000000001</v>
      </c>
      <c r="N36" s="8">
        <v>0.21299999999999999</v>
      </c>
      <c r="O36" s="8">
        <v>0.19500000000000001</v>
      </c>
      <c r="P36" s="8">
        <v>0.17799999999999999</v>
      </c>
      <c r="Q36" s="8">
        <v>0.15</v>
      </c>
      <c r="R36" s="8">
        <v>0.107</v>
      </c>
      <c r="S36" s="9">
        <v>0.44</v>
      </c>
    </row>
    <row r="37" spans="1:19" s="8" customFormat="1" x14ac:dyDescent="0.2">
      <c r="A37" s="8" t="s">
        <v>121</v>
      </c>
      <c r="B37" s="8">
        <v>65</v>
      </c>
      <c r="C37" s="8">
        <v>6.7199999999999996E-2</v>
      </c>
      <c r="D37" s="8">
        <v>0.183</v>
      </c>
      <c r="E37" s="8">
        <v>0.28699999999999998</v>
      </c>
      <c r="F37" s="8">
        <v>0.247</v>
      </c>
      <c r="G37" s="8">
        <v>0.22599999999999998</v>
      </c>
      <c r="H37" s="8">
        <v>0.20599999999999999</v>
      </c>
      <c r="I37" s="8">
        <v>0.19699999999999998</v>
      </c>
      <c r="J37" s="8">
        <v>0.189</v>
      </c>
      <c r="K37" s="8">
        <v>0.17899999999999999</v>
      </c>
      <c r="L37" s="8">
        <v>0.17100000000000001</v>
      </c>
      <c r="M37" s="8">
        <v>0.158</v>
      </c>
      <c r="N37" s="8">
        <v>0.14699999999999999</v>
      </c>
      <c r="O37" s="8">
        <v>0.13400000000000001</v>
      </c>
      <c r="P37" s="8">
        <v>0.122</v>
      </c>
      <c r="Q37" s="8">
        <v>0.10299999999999999</v>
      </c>
      <c r="R37" s="8">
        <v>7.3399999999999993E-2</v>
      </c>
      <c r="S37" s="9">
        <v>0.309</v>
      </c>
    </row>
    <row r="38" spans="1:19" s="8" customFormat="1" x14ac:dyDescent="0.2">
      <c r="A38" s="8" t="s">
        <v>120</v>
      </c>
      <c r="B38" s="8">
        <v>85</v>
      </c>
      <c r="C38" s="8">
        <v>8.9499999999999996E-2</v>
      </c>
      <c r="D38" s="8">
        <v>0.25</v>
      </c>
      <c r="E38" s="8">
        <v>0.39700000000000002</v>
      </c>
      <c r="F38" s="8">
        <v>0.34299999999999997</v>
      </c>
      <c r="G38" s="8">
        <v>0.315</v>
      </c>
      <c r="H38" s="8">
        <v>0.28800000000000003</v>
      </c>
      <c r="I38" s="8">
        <v>0.27399999999999997</v>
      </c>
      <c r="J38" s="8">
        <v>0.26300000000000001</v>
      </c>
      <c r="K38" s="8">
        <v>0.251</v>
      </c>
      <c r="L38" s="8">
        <v>0.23800000000000002</v>
      </c>
      <c r="M38" s="8">
        <v>0.219</v>
      </c>
      <c r="N38" s="8">
        <v>0.20399999999999999</v>
      </c>
      <c r="O38" s="8">
        <v>0.187</v>
      </c>
      <c r="P38" s="8">
        <v>0.17100000000000001</v>
      </c>
      <c r="Q38" s="8">
        <v>0.14300000000000002</v>
      </c>
      <c r="R38" s="8">
        <v>0.10100000000000001</v>
      </c>
      <c r="S38" s="9">
        <v>0.42299999999999999</v>
      </c>
    </row>
    <row r="39" spans="1:19" s="8" customFormat="1" x14ac:dyDescent="0.2">
      <c r="A39" s="8" t="s">
        <v>119</v>
      </c>
      <c r="B39" s="8">
        <v>105</v>
      </c>
      <c r="C39" s="8">
        <v>8.0099999999999991E-2</v>
      </c>
      <c r="D39" s="8">
        <v>0.20399999999999999</v>
      </c>
      <c r="E39" s="8">
        <v>0.30499999999999999</v>
      </c>
      <c r="F39" s="8">
        <v>0.25800000000000001</v>
      </c>
      <c r="G39" s="8">
        <v>0.23399999999999999</v>
      </c>
      <c r="H39" s="8">
        <v>0.21199999999999999</v>
      </c>
      <c r="I39" s="8">
        <v>0.2</v>
      </c>
      <c r="J39" s="8">
        <v>0.19</v>
      </c>
      <c r="K39" s="8">
        <v>0.18000000000000002</v>
      </c>
      <c r="L39" s="8">
        <v>0.17</v>
      </c>
      <c r="M39" s="8">
        <v>0.157</v>
      </c>
      <c r="N39" s="8">
        <v>0.14300000000000002</v>
      </c>
      <c r="O39" s="8">
        <v>0.12999999999999998</v>
      </c>
      <c r="P39" s="8">
        <v>0.11699999999999999</v>
      </c>
      <c r="Q39" s="8">
        <v>9.74E-2</v>
      </c>
      <c r="R39" s="8">
        <v>6.7000000000000004E-2</v>
      </c>
      <c r="S39" s="9">
        <v>0.32100000000000001</v>
      </c>
    </row>
    <row r="40" spans="1:19" s="8" customFormat="1" x14ac:dyDescent="0.2">
      <c r="A40" s="8" t="s">
        <v>118</v>
      </c>
      <c r="B40" s="8">
        <v>125</v>
      </c>
      <c r="C40" s="8">
        <v>0.121</v>
      </c>
      <c r="D40" s="8">
        <v>0.30099999999999999</v>
      </c>
      <c r="E40" s="8">
        <v>0.41899999999999998</v>
      </c>
      <c r="F40" s="8">
        <v>0.35699999999999998</v>
      </c>
      <c r="G40" s="8">
        <v>0.318</v>
      </c>
      <c r="H40" s="8">
        <v>0.28100000000000003</v>
      </c>
      <c r="I40" s="8">
        <v>0.26400000000000001</v>
      </c>
      <c r="J40" s="8">
        <v>0.248</v>
      </c>
      <c r="K40" s="8">
        <v>0.23200000000000001</v>
      </c>
      <c r="L40" s="8">
        <v>0.217</v>
      </c>
      <c r="M40" s="8">
        <v>0.192</v>
      </c>
      <c r="N40" s="8">
        <v>0.17399999999999999</v>
      </c>
      <c r="O40" s="8">
        <v>0.153</v>
      </c>
      <c r="P40" s="8">
        <v>0.13500000000000001</v>
      </c>
      <c r="Q40" s="8">
        <v>0.108</v>
      </c>
      <c r="R40" s="8">
        <v>7.1199999999999999E-2</v>
      </c>
      <c r="S40" s="9">
        <v>0.437</v>
      </c>
    </row>
    <row r="41" spans="1:19" s="8" customFormat="1" x14ac:dyDescent="0.2">
      <c r="A41" s="8" t="s">
        <v>117</v>
      </c>
      <c r="B41" s="8">
        <v>145</v>
      </c>
      <c r="C41" s="8">
        <v>0.19600000000000001</v>
      </c>
      <c r="D41" s="8">
        <v>0.58499999999999996</v>
      </c>
      <c r="E41" s="8">
        <v>0.81099999999999994</v>
      </c>
      <c r="F41" s="8">
        <v>0.67900000000000005</v>
      </c>
      <c r="G41" s="8">
        <v>0.60299999999999998</v>
      </c>
      <c r="H41" s="8">
        <v>0.52899999999999991</v>
      </c>
      <c r="I41" s="8">
        <v>0.49399999999999999</v>
      </c>
      <c r="J41" s="8">
        <v>0.46299999999999997</v>
      </c>
      <c r="K41" s="8">
        <v>0.43</v>
      </c>
      <c r="L41" s="8">
        <v>0.39900000000000002</v>
      </c>
      <c r="M41" s="8">
        <v>0.34699999999999998</v>
      </c>
      <c r="N41" s="8">
        <v>0.313</v>
      </c>
      <c r="O41" s="8">
        <v>0.27200000000000002</v>
      </c>
      <c r="P41" s="8">
        <v>0.23499999999999999</v>
      </c>
      <c r="Q41" s="8">
        <v>0.18000000000000002</v>
      </c>
      <c r="R41" s="8">
        <v>0.107</v>
      </c>
      <c r="S41" s="9">
        <v>0.82899999999999996</v>
      </c>
    </row>
    <row r="42" spans="1:19" s="8" customFormat="1" x14ac:dyDescent="0.2">
      <c r="A42" s="8" t="s">
        <v>116</v>
      </c>
      <c r="B42" s="8">
        <v>5</v>
      </c>
      <c r="C42" s="8">
        <v>0.254</v>
      </c>
      <c r="D42" s="8">
        <v>0.318</v>
      </c>
      <c r="E42" s="8">
        <v>0.80099999999999993</v>
      </c>
      <c r="F42" s="8">
        <v>0.65500000000000003</v>
      </c>
      <c r="G42" s="8">
        <v>0.56899999999999995</v>
      </c>
      <c r="H42" s="8">
        <v>0.49</v>
      </c>
      <c r="I42" s="8">
        <v>0.45300000000000001</v>
      </c>
      <c r="J42" s="8">
        <v>0.41800000000000004</v>
      </c>
      <c r="K42" s="8">
        <v>0.38499999999999995</v>
      </c>
      <c r="L42" s="8">
        <v>0.35199999999999998</v>
      </c>
      <c r="M42" s="8">
        <v>0.30200000000000005</v>
      </c>
      <c r="N42" s="8">
        <v>0.26699999999999996</v>
      </c>
      <c r="O42" s="8">
        <v>0.22900000000000001</v>
      </c>
      <c r="P42" s="8">
        <v>0.19500000000000001</v>
      </c>
      <c r="Q42" s="8">
        <v>0.14899999999999999</v>
      </c>
      <c r="R42" s="8">
        <v>9.1600000000000001E-2</v>
      </c>
      <c r="S42" s="9">
        <v>0.83199999999999996</v>
      </c>
    </row>
    <row r="43" spans="1:19" s="8" customFormat="1" x14ac:dyDescent="0.2">
      <c r="A43" s="8" t="s">
        <v>115</v>
      </c>
      <c r="B43" s="8">
        <v>25</v>
      </c>
      <c r="C43" s="8">
        <v>0.19400000000000001</v>
      </c>
      <c r="D43" s="8">
        <v>0.33</v>
      </c>
      <c r="E43" s="8">
        <v>0.54100000000000004</v>
      </c>
      <c r="F43" s="8">
        <v>0.438</v>
      </c>
      <c r="G43" s="8">
        <v>0.377</v>
      </c>
      <c r="H43" s="8">
        <v>0.32200000000000001</v>
      </c>
      <c r="I43" s="8">
        <v>0.29699999999999999</v>
      </c>
      <c r="J43" s="8">
        <v>0.27200000000000002</v>
      </c>
      <c r="K43" s="8">
        <v>0.24899999999999997</v>
      </c>
      <c r="L43" s="8">
        <v>0.22699999999999998</v>
      </c>
      <c r="M43" s="8">
        <v>0.19400000000000001</v>
      </c>
      <c r="N43" s="8">
        <v>0.17</v>
      </c>
      <c r="O43" s="8">
        <v>0.14499999999999999</v>
      </c>
      <c r="P43" s="8">
        <v>0.124</v>
      </c>
      <c r="Q43" s="8">
        <v>9.5199999999999993E-2</v>
      </c>
      <c r="R43" s="8">
        <v>5.9900000000000002E-2</v>
      </c>
      <c r="S43" s="9">
        <v>0.56499999999999995</v>
      </c>
    </row>
    <row r="44" spans="1:19" s="8" customFormat="1" x14ac:dyDescent="0.2">
      <c r="A44" s="8" t="s">
        <v>114</v>
      </c>
      <c r="B44" s="8">
        <v>45</v>
      </c>
      <c r="C44" s="8">
        <v>0.373</v>
      </c>
      <c r="D44" s="8">
        <v>0.25999999999999995</v>
      </c>
      <c r="E44" s="8">
        <v>1.38</v>
      </c>
      <c r="F44" s="8">
        <v>1.17</v>
      </c>
      <c r="G44" s="8">
        <v>1.0399999999999998</v>
      </c>
      <c r="H44" s="8">
        <v>0.91400000000000003</v>
      </c>
      <c r="I44" s="8">
        <v>0.85299999999999998</v>
      </c>
      <c r="J44" s="8">
        <v>0.79400000000000004</v>
      </c>
      <c r="K44" s="8">
        <v>0.73899999999999999</v>
      </c>
      <c r="L44" s="8">
        <v>0.68400000000000005</v>
      </c>
      <c r="M44" s="8">
        <v>0.59799999999999998</v>
      </c>
      <c r="N44" s="8">
        <v>0.53700000000000003</v>
      </c>
      <c r="O44" s="8">
        <v>0.46900000000000003</v>
      </c>
      <c r="P44" s="8">
        <v>0.41300000000000003</v>
      </c>
      <c r="Q44" s="8">
        <v>0.33300000000000002</v>
      </c>
      <c r="R44" s="8">
        <v>0.23299999999999998</v>
      </c>
      <c r="S44" s="9">
        <v>1.45</v>
      </c>
    </row>
    <row r="45" spans="1:19" s="8" customFormat="1" x14ac:dyDescent="0.2">
      <c r="A45" s="8" t="s">
        <v>113</v>
      </c>
      <c r="B45" s="8">
        <v>65</v>
      </c>
      <c r="C45" s="8">
        <v>0.26899999999999996</v>
      </c>
      <c r="D45" s="8">
        <v>0.183</v>
      </c>
      <c r="E45" s="8">
        <v>0.71299999999999997</v>
      </c>
      <c r="F45" s="8">
        <v>0.58899999999999997</v>
      </c>
      <c r="G45" s="8">
        <v>0.50800000000000001</v>
      </c>
      <c r="H45" s="8">
        <v>0.43</v>
      </c>
      <c r="I45" s="8">
        <v>0.39300000000000002</v>
      </c>
      <c r="J45" s="8">
        <v>0.35699999999999998</v>
      </c>
      <c r="K45" s="8">
        <v>0.32500000000000001</v>
      </c>
      <c r="L45" s="8">
        <v>0.29199999999999998</v>
      </c>
      <c r="M45" s="8">
        <v>0.24199999999999999</v>
      </c>
      <c r="N45" s="8">
        <v>0.20799999999999999</v>
      </c>
      <c r="O45" s="8">
        <v>0.17300000000000001</v>
      </c>
      <c r="P45" s="8">
        <v>0.14400000000000002</v>
      </c>
      <c r="Q45" s="8">
        <v>0.10500000000000001</v>
      </c>
      <c r="R45" s="8">
        <v>6.3299999999999995E-2</v>
      </c>
      <c r="S45" s="9">
        <v>0.74299999999999999</v>
      </c>
    </row>
    <row r="46" spans="1:19" s="8" customFormat="1" x14ac:dyDescent="0.2">
      <c r="A46" s="8" t="s">
        <v>112</v>
      </c>
      <c r="B46" s="8">
        <v>85</v>
      </c>
      <c r="C46" s="8">
        <v>0.19</v>
      </c>
      <c r="D46" s="8">
        <v>0.25</v>
      </c>
      <c r="E46" s="8">
        <v>0.46400000000000002</v>
      </c>
      <c r="F46" s="8">
        <v>0.377</v>
      </c>
      <c r="G46" s="8">
        <v>0.32200000000000001</v>
      </c>
      <c r="H46" s="8">
        <v>0.26899999999999996</v>
      </c>
      <c r="I46" s="8">
        <v>0.24399999999999999</v>
      </c>
      <c r="J46" s="8">
        <v>0.219</v>
      </c>
      <c r="K46" s="8">
        <v>0.19799999999999998</v>
      </c>
      <c r="L46" s="8">
        <v>0.17699999999999999</v>
      </c>
      <c r="M46" s="8">
        <v>0.14400000000000002</v>
      </c>
      <c r="N46" s="8">
        <v>0.122</v>
      </c>
      <c r="O46" s="8">
        <v>9.9199999999999997E-2</v>
      </c>
      <c r="P46" s="8">
        <v>8.09E-2</v>
      </c>
      <c r="Q46" s="8">
        <v>5.6799999999999996E-2</v>
      </c>
      <c r="R46" s="8">
        <v>3.1699999999999999E-2</v>
      </c>
      <c r="S46" s="9">
        <v>0.47800000000000004</v>
      </c>
    </row>
    <row r="47" spans="1:19" s="8" customFormat="1" x14ac:dyDescent="0.2">
      <c r="A47" s="8" t="s">
        <v>111</v>
      </c>
      <c r="B47" s="8">
        <v>105</v>
      </c>
      <c r="C47" s="8">
        <v>9.64E-2</v>
      </c>
      <c r="D47" s="8">
        <v>0.20399999999999999</v>
      </c>
      <c r="E47" s="8">
        <v>0.253</v>
      </c>
      <c r="F47" s="8">
        <v>0.20799999999999999</v>
      </c>
      <c r="G47" s="8">
        <v>0.18100000000000002</v>
      </c>
      <c r="H47" s="8">
        <v>0.153</v>
      </c>
      <c r="I47" s="8">
        <v>0.14100000000000001</v>
      </c>
      <c r="J47" s="8">
        <v>0.128</v>
      </c>
      <c r="K47" s="8">
        <v>0.11699999999999999</v>
      </c>
      <c r="L47" s="8">
        <v>0.106</v>
      </c>
      <c r="M47" s="8">
        <v>8.9599999999999999E-2</v>
      </c>
      <c r="N47" s="8">
        <v>7.8300000000000008E-2</v>
      </c>
      <c r="O47" s="8">
        <v>6.6099999999999992E-2</v>
      </c>
      <c r="P47" s="8">
        <v>5.6000000000000001E-2</v>
      </c>
      <c r="Q47" s="8">
        <v>4.19E-2</v>
      </c>
      <c r="R47" s="8">
        <v>2.5899999999999999E-2</v>
      </c>
      <c r="S47" s="9">
        <v>0.26899999999999996</v>
      </c>
    </row>
    <row r="48" spans="1:19" s="8" customFormat="1" x14ac:dyDescent="0.2">
      <c r="A48" s="8" t="s">
        <v>110</v>
      </c>
      <c r="B48" s="8">
        <v>125</v>
      </c>
      <c r="C48" s="8">
        <v>0.114</v>
      </c>
      <c r="D48" s="8">
        <v>0.30099999999999999</v>
      </c>
      <c r="E48" s="8">
        <v>0.30200000000000005</v>
      </c>
      <c r="F48" s="8">
        <v>0.24600000000000002</v>
      </c>
      <c r="G48" s="8">
        <v>0.21299999999999999</v>
      </c>
      <c r="H48" s="8">
        <v>0.182</v>
      </c>
      <c r="I48" s="8">
        <v>0.16699999999999998</v>
      </c>
      <c r="J48" s="8">
        <v>0.152</v>
      </c>
      <c r="K48" s="8">
        <v>0.13999999999999999</v>
      </c>
      <c r="L48" s="8">
        <v>0.127</v>
      </c>
      <c r="M48" s="8">
        <v>0.108</v>
      </c>
      <c r="N48" s="8">
        <v>9.5000000000000001E-2</v>
      </c>
      <c r="O48" s="8">
        <v>8.1699999999999995E-2</v>
      </c>
      <c r="P48" s="8">
        <v>7.0599999999999996E-2</v>
      </c>
      <c r="Q48" s="8">
        <v>5.5300000000000002E-2</v>
      </c>
      <c r="R48" s="8">
        <v>3.7400000000000003E-2</v>
      </c>
      <c r="S48" s="9">
        <v>0.32800000000000001</v>
      </c>
    </row>
    <row r="49" spans="1:19" s="8" customFormat="1" x14ac:dyDescent="0.2">
      <c r="A49" s="8" t="s">
        <v>101</v>
      </c>
      <c r="B49" s="8">
        <v>145</v>
      </c>
      <c r="C49" s="8">
        <v>2.09</v>
      </c>
      <c r="D49" s="8">
        <v>5.24</v>
      </c>
      <c r="E49" s="8">
        <v>7.43</v>
      </c>
      <c r="F49" s="8">
        <v>6.2</v>
      </c>
      <c r="G49" s="8">
        <v>5.58</v>
      </c>
      <c r="H49" s="8">
        <v>5.01</v>
      </c>
      <c r="I49" s="8">
        <v>4.71</v>
      </c>
      <c r="J49" s="8">
        <v>4.45</v>
      </c>
      <c r="K49" s="8">
        <v>4.2</v>
      </c>
      <c r="L49" s="8">
        <v>3.94</v>
      </c>
      <c r="M49" s="8">
        <v>3.54</v>
      </c>
      <c r="N49" s="8">
        <v>3.2399999999999998</v>
      </c>
      <c r="O49" s="8">
        <v>2.9299999999999997</v>
      </c>
      <c r="P49" s="8">
        <v>2.64</v>
      </c>
      <c r="Q49" s="8">
        <v>2.19</v>
      </c>
      <c r="R49" s="8">
        <v>1.56</v>
      </c>
      <c r="S49" s="9">
        <v>7.97</v>
      </c>
    </row>
    <row r="50" spans="1:19" s="8" customFormat="1" x14ac:dyDescent="0.2">
      <c r="A50" s="8" t="s">
        <v>100</v>
      </c>
      <c r="B50" s="8">
        <v>5</v>
      </c>
      <c r="C50" s="8">
        <v>0.13600000000000001</v>
      </c>
      <c r="D50" s="8">
        <v>0.58600000000000008</v>
      </c>
      <c r="E50" s="8">
        <v>1.08</v>
      </c>
      <c r="F50" s="8">
        <v>0.97299999999999998</v>
      </c>
      <c r="G50" s="8">
        <v>0.92</v>
      </c>
      <c r="H50" s="8">
        <v>0.86099999999999999</v>
      </c>
      <c r="I50" s="8">
        <v>0.82499999999999996</v>
      </c>
      <c r="J50" s="8">
        <v>0.79400000000000004</v>
      </c>
      <c r="K50" s="8">
        <v>0.76600000000000001</v>
      </c>
      <c r="L50" s="8">
        <v>0.73299999999999998</v>
      </c>
      <c r="M50" s="8">
        <v>0.67400000000000004</v>
      </c>
      <c r="N50" s="8">
        <v>0.63100000000000001</v>
      </c>
      <c r="O50" s="8">
        <v>0.57899999999999996</v>
      </c>
      <c r="P50" s="8">
        <v>0.52899999999999991</v>
      </c>
      <c r="Q50" s="8">
        <v>0.44600000000000001</v>
      </c>
      <c r="R50" s="8">
        <v>0.314</v>
      </c>
      <c r="S50" s="9">
        <v>1.1399999999999999</v>
      </c>
    </row>
    <row r="51" spans="1:19" s="8" customFormat="1" x14ac:dyDescent="0.2">
      <c r="A51" s="8" t="s">
        <v>99</v>
      </c>
      <c r="B51" s="8">
        <v>25</v>
      </c>
      <c r="C51" s="8">
        <v>8.3400000000000002E-3</v>
      </c>
      <c r="D51" s="8">
        <v>2.96E-3</v>
      </c>
      <c r="E51" s="8">
        <v>3.9300000000000002E-2</v>
      </c>
      <c r="F51" s="8">
        <v>3.4499999999999996E-2</v>
      </c>
      <c r="G51" s="8">
        <v>3.1699999999999999E-2</v>
      </c>
      <c r="H51" s="8">
        <v>2.9000000000000001E-2</v>
      </c>
      <c r="I51" s="8">
        <v>2.7399999999999997E-2</v>
      </c>
      <c r="J51" s="8">
        <v>2.5999999999999999E-2</v>
      </c>
      <c r="K51" s="8">
        <v>2.4799999999999999E-2</v>
      </c>
      <c r="L51" s="8">
        <v>2.3400000000000001E-2</v>
      </c>
      <c r="M51" s="8">
        <v>2.1299999999999999E-2</v>
      </c>
      <c r="N51" s="8">
        <v>1.9800000000000002E-2</v>
      </c>
      <c r="O51" s="8">
        <v>1.8099999999999998E-2</v>
      </c>
      <c r="P51" s="8">
        <v>1.6399999999999998E-2</v>
      </c>
      <c r="Q51" s="8">
        <v>1.3900000000000001E-2</v>
      </c>
      <c r="R51" s="8">
        <v>9.7000000000000003E-3</v>
      </c>
      <c r="S51" s="9">
        <v>4.0800000000000003E-2</v>
      </c>
    </row>
    <row r="52" spans="1:19" s="8" customFormat="1" x14ac:dyDescent="0.2">
      <c r="A52" s="8" t="s">
        <v>98</v>
      </c>
      <c r="B52" s="8">
        <v>45</v>
      </c>
      <c r="C52" s="8">
        <v>9.0600000000000003E-3</v>
      </c>
      <c r="D52" s="8">
        <v>4.0699999999999998E-3</v>
      </c>
      <c r="E52" s="8">
        <v>3.2100000000000004E-2</v>
      </c>
      <c r="F52" s="8">
        <v>2.6800000000000001E-2</v>
      </c>
      <c r="G52" s="8">
        <v>2.3400000000000001E-2</v>
      </c>
      <c r="H52" s="8">
        <v>2.07E-2</v>
      </c>
      <c r="I52" s="8">
        <v>1.9400000000000001E-2</v>
      </c>
      <c r="J52" s="8">
        <v>1.83E-2</v>
      </c>
      <c r="K52" s="8">
        <v>1.7100000000000001E-2</v>
      </c>
      <c r="L52" s="8">
        <v>1.61E-2</v>
      </c>
      <c r="M52" s="8">
        <v>1.44E-2</v>
      </c>
      <c r="N52" s="8">
        <v>1.3299999999999999E-2</v>
      </c>
      <c r="O52" s="8">
        <v>1.2E-2</v>
      </c>
      <c r="P52" s="8">
        <v>1.0800000000000001E-2</v>
      </c>
      <c r="Q52" s="8">
        <v>9.0600000000000003E-3</v>
      </c>
      <c r="R52" s="8">
        <v>6.2899999999999996E-3</v>
      </c>
      <c r="S52" s="9">
        <v>3.2899999999999999E-2</v>
      </c>
    </row>
    <row r="53" spans="1:19" s="8" customFormat="1" x14ac:dyDescent="0.2">
      <c r="A53" s="8" t="s">
        <v>97</v>
      </c>
      <c r="B53" s="8">
        <v>65</v>
      </c>
      <c r="C53" s="8">
        <v>1.3600000000000001E-2</v>
      </c>
      <c r="D53" s="8">
        <v>2.7399999999999997E-2</v>
      </c>
      <c r="E53" s="8">
        <v>6.7100000000000007E-2</v>
      </c>
      <c r="F53" s="8">
        <v>5.8400000000000001E-2</v>
      </c>
      <c r="G53" s="8">
        <v>5.3699999999999998E-2</v>
      </c>
      <c r="H53" s="8">
        <v>4.9299999999999997E-2</v>
      </c>
      <c r="I53" s="8">
        <v>4.7E-2</v>
      </c>
      <c r="J53" s="8">
        <v>4.5000000000000005E-2</v>
      </c>
      <c r="K53" s="8">
        <v>4.2900000000000001E-2</v>
      </c>
      <c r="L53" s="8">
        <v>4.0800000000000003E-2</v>
      </c>
      <c r="M53" s="8">
        <v>3.73E-2</v>
      </c>
      <c r="N53" s="8">
        <v>3.4799999999999998E-2</v>
      </c>
      <c r="O53" s="8">
        <v>3.1800000000000002E-2</v>
      </c>
      <c r="P53" s="8">
        <v>2.9000000000000001E-2</v>
      </c>
      <c r="Q53" s="8">
        <v>2.4400000000000002E-2</v>
      </c>
      <c r="R53" s="8">
        <v>1.72E-2</v>
      </c>
      <c r="S53" s="9">
        <v>6.9699999999999998E-2</v>
      </c>
    </row>
    <row r="54" spans="1:19" s="8" customFormat="1" x14ac:dyDescent="0.2">
      <c r="A54" s="8" t="s">
        <v>96</v>
      </c>
      <c r="B54" s="8">
        <v>85</v>
      </c>
      <c r="C54" s="8">
        <v>1.8000000000000002E-2</v>
      </c>
      <c r="D54" s="8">
        <v>6.1199999999999997E-2</v>
      </c>
      <c r="E54" s="8">
        <v>0.124</v>
      </c>
      <c r="F54" s="8">
        <v>0.114</v>
      </c>
      <c r="G54" s="8">
        <v>0.107</v>
      </c>
      <c r="H54" s="8">
        <v>9.9599999999999994E-2</v>
      </c>
      <c r="I54" s="8">
        <v>9.5600000000000004E-2</v>
      </c>
      <c r="J54" s="8">
        <v>9.2100000000000001E-2</v>
      </c>
      <c r="K54" s="8">
        <v>8.8499999999999995E-2</v>
      </c>
      <c r="L54" s="8">
        <v>8.4599999999999995E-2</v>
      </c>
      <c r="M54" s="8">
        <v>7.8E-2</v>
      </c>
      <c r="N54" s="8">
        <v>7.3300000000000004E-2</v>
      </c>
      <c r="O54" s="8">
        <v>6.7100000000000007E-2</v>
      </c>
      <c r="P54" s="8">
        <v>6.13E-2</v>
      </c>
      <c r="Q54" s="8">
        <v>5.1799999999999999E-2</v>
      </c>
      <c r="R54" s="8">
        <v>3.6499999999999998E-2</v>
      </c>
      <c r="S54" s="9">
        <v>0.12999999999999998</v>
      </c>
    </row>
    <row r="55" spans="1:19" s="8" customFormat="1" x14ac:dyDescent="0.2">
      <c r="A55" s="8" t="s">
        <v>95</v>
      </c>
      <c r="B55" s="8">
        <v>105</v>
      </c>
      <c r="C55" s="8">
        <v>8.9800000000000001E-3</v>
      </c>
      <c r="D55" s="8">
        <v>2.2200000000000001E-2</v>
      </c>
      <c r="E55" s="8">
        <v>4.8500000000000001E-2</v>
      </c>
      <c r="F55" s="8">
        <v>4.3099999999999999E-2</v>
      </c>
      <c r="G55" s="8">
        <v>3.9899999999999998E-2</v>
      </c>
      <c r="H55" s="8">
        <v>3.6699999999999997E-2</v>
      </c>
      <c r="I55" s="8">
        <v>3.4999999999999996E-2</v>
      </c>
      <c r="J55" s="8">
        <v>3.3599999999999998E-2</v>
      </c>
      <c r="K55" s="8">
        <v>3.2300000000000002E-2</v>
      </c>
      <c r="L55" s="8">
        <v>3.0599999999999999E-2</v>
      </c>
      <c r="M55" s="8">
        <v>2.8299999999999999E-2</v>
      </c>
      <c r="N55" s="8">
        <v>2.64E-2</v>
      </c>
      <c r="O55" s="8">
        <v>2.4300000000000002E-2</v>
      </c>
      <c r="P55" s="8">
        <v>2.2200000000000001E-2</v>
      </c>
      <c r="Q55" s="8">
        <v>1.8800000000000001E-2</v>
      </c>
      <c r="R55" s="8">
        <v>1.34E-2</v>
      </c>
      <c r="S55" s="9">
        <v>4.9799999999999997E-2</v>
      </c>
    </row>
    <row r="56" spans="1:19" s="8" customFormat="1" x14ac:dyDescent="0.2">
      <c r="A56" s="8" t="s">
        <v>94</v>
      </c>
      <c r="B56" s="8">
        <v>125</v>
      </c>
      <c r="C56" s="8">
        <v>6.8100000000000008E-2</v>
      </c>
      <c r="D56" s="8">
        <v>0.27300000000000002</v>
      </c>
      <c r="E56" s="8">
        <v>0.48299999999999998</v>
      </c>
      <c r="F56" s="8">
        <v>0.443</v>
      </c>
      <c r="G56" s="8">
        <v>0.41699999999999998</v>
      </c>
      <c r="H56" s="8">
        <v>0.38900000000000001</v>
      </c>
      <c r="I56" s="8">
        <v>0.374</v>
      </c>
      <c r="J56" s="8">
        <v>0.36000000000000004</v>
      </c>
      <c r="K56" s="8">
        <v>0.34499999999999997</v>
      </c>
      <c r="L56" s="8">
        <v>0.33</v>
      </c>
      <c r="M56" s="8">
        <v>0.30399999999999999</v>
      </c>
      <c r="N56" s="8">
        <v>0.28499999999999998</v>
      </c>
      <c r="O56" s="8">
        <v>0.26100000000000001</v>
      </c>
      <c r="P56" s="8">
        <v>0.23900000000000002</v>
      </c>
      <c r="Q56" s="8">
        <v>0.20100000000000001</v>
      </c>
      <c r="R56" s="8">
        <v>0.14300000000000002</v>
      </c>
      <c r="S56" s="9">
        <v>0.5109999999999999</v>
      </c>
    </row>
    <row r="57" spans="1:19" s="8" customFormat="1" x14ac:dyDescent="0.2">
      <c r="A57" s="8" t="s">
        <v>93</v>
      </c>
      <c r="B57" s="8">
        <v>145</v>
      </c>
      <c r="C57" s="8">
        <v>8.3499999999999998E-3</v>
      </c>
      <c r="D57" s="8">
        <v>1.7000000000000001E-2</v>
      </c>
      <c r="E57" s="8">
        <v>2.35E-2</v>
      </c>
      <c r="F57" s="8">
        <v>1.9300000000000001E-2</v>
      </c>
      <c r="G57" s="8">
        <v>1.6799999999999999E-2</v>
      </c>
      <c r="H57" s="8">
        <v>1.47E-2</v>
      </c>
      <c r="I57" s="8">
        <v>1.3699999999999999E-2</v>
      </c>
      <c r="J57" s="8">
        <v>1.26E-2</v>
      </c>
      <c r="K57" s="8">
        <v>1.1899999999999999E-2</v>
      </c>
      <c r="L57" s="8">
        <v>1.09E-2</v>
      </c>
      <c r="M57" s="8">
        <v>9.7099999999999999E-3</v>
      </c>
      <c r="N57" s="8">
        <v>8.7399999999999995E-3</v>
      </c>
      <c r="O57" s="8">
        <v>7.8499999999999993E-3</v>
      </c>
      <c r="P57" s="8">
        <v>7.0400000000000003E-3</v>
      </c>
      <c r="Q57" s="8">
        <v>5.7400000000000003E-3</v>
      </c>
      <c r="R57" s="8">
        <v>3.9500000000000004E-3</v>
      </c>
      <c r="S57" s="9">
        <v>2.46E-2</v>
      </c>
    </row>
    <row r="58" spans="1:19" s="8" customFormat="1" x14ac:dyDescent="0.2">
      <c r="A58" s="8" t="s">
        <v>92</v>
      </c>
      <c r="B58" s="8">
        <v>5</v>
      </c>
      <c r="C58" s="8">
        <v>3.2399999999999998E-2</v>
      </c>
      <c r="D58" s="8">
        <v>0.125</v>
      </c>
      <c r="E58" s="8">
        <v>0.21099999999999999</v>
      </c>
      <c r="F58" s="8">
        <v>0.192</v>
      </c>
      <c r="G58" s="8">
        <v>0.17799999999999999</v>
      </c>
      <c r="H58" s="8">
        <v>0.16500000000000001</v>
      </c>
      <c r="I58" s="8">
        <v>0.159</v>
      </c>
      <c r="J58" s="8">
        <v>0.152</v>
      </c>
      <c r="K58" s="8">
        <v>0.14599999999999999</v>
      </c>
      <c r="L58" s="8">
        <v>0.13899999999999998</v>
      </c>
      <c r="M58" s="8">
        <v>0.129</v>
      </c>
      <c r="N58" s="8">
        <v>0.11900000000000001</v>
      </c>
      <c r="O58" s="8">
        <v>0.10900000000000001</v>
      </c>
      <c r="P58" s="8">
        <v>9.9299999999999999E-2</v>
      </c>
      <c r="Q58" s="8">
        <v>8.3299999999999999E-2</v>
      </c>
      <c r="R58" s="8">
        <v>5.8299999999999998E-2</v>
      </c>
      <c r="S58" s="9">
        <v>0.221</v>
      </c>
    </row>
    <row r="59" spans="1:19" s="8" customFormat="1" x14ac:dyDescent="0.2">
      <c r="A59" s="8" t="s">
        <v>91</v>
      </c>
      <c r="B59" s="8">
        <v>25</v>
      </c>
      <c r="C59" s="8">
        <v>6.0000000000000005E-2</v>
      </c>
      <c r="D59" s="8">
        <v>0.23</v>
      </c>
      <c r="E59" s="8">
        <v>0.38800000000000001</v>
      </c>
      <c r="F59" s="8">
        <v>0.34900000000000003</v>
      </c>
      <c r="G59" s="8">
        <v>0.32300000000000001</v>
      </c>
      <c r="H59" s="8">
        <v>0.29899999999999999</v>
      </c>
      <c r="I59" s="8">
        <v>0.28699999999999998</v>
      </c>
      <c r="J59" s="8">
        <v>0.27399999999999997</v>
      </c>
      <c r="K59" s="8">
        <v>0.26400000000000001</v>
      </c>
      <c r="L59" s="8">
        <v>0.25</v>
      </c>
      <c r="M59" s="8">
        <v>0.23</v>
      </c>
      <c r="N59" s="8">
        <v>0.214</v>
      </c>
      <c r="O59" s="8">
        <v>0.19600000000000001</v>
      </c>
      <c r="P59" s="8">
        <v>0.17899999999999999</v>
      </c>
      <c r="Q59" s="8">
        <v>0.15</v>
      </c>
      <c r="R59" s="8">
        <v>0.106</v>
      </c>
      <c r="S59" s="9">
        <v>0.40799999999999997</v>
      </c>
    </row>
    <row r="60" spans="1:19" s="8" customFormat="1" x14ac:dyDescent="0.2">
      <c r="A60" s="8" t="s">
        <v>81</v>
      </c>
      <c r="B60" s="8">
        <v>45</v>
      </c>
      <c r="C60" s="8">
        <v>0.53799999999999992</v>
      </c>
      <c r="D60" s="8">
        <v>1.45</v>
      </c>
      <c r="E60" s="8">
        <v>2.09</v>
      </c>
      <c r="F60" s="8">
        <v>1.8</v>
      </c>
      <c r="G60" s="8">
        <v>1.63</v>
      </c>
      <c r="H60" s="8">
        <v>1.48</v>
      </c>
      <c r="I60" s="8">
        <v>1.4</v>
      </c>
      <c r="J60" s="8">
        <v>1.33</v>
      </c>
      <c r="K60" s="8">
        <v>1.25</v>
      </c>
      <c r="L60" s="8">
        <v>1.1800000000000002</v>
      </c>
      <c r="M60" s="8">
        <v>1.07</v>
      </c>
      <c r="N60" s="8">
        <v>0.9890000000000001</v>
      </c>
      <c r="O60" s="8">
        <v>0.89800000000000002</v>
      </c>
      <c r="P60" s="8">
        <v>0.81300000000000006</v>
      </c>
      <c r="Q60" s="8">
        <v>0.68499999999999994</v>
      </c>
      <c r="R60" s="8">
        <v>0.495</v>
      </c>
      <c r="S60" s="9">
        <v>2.21</v>
      </c>
    </row>
    <row r="61" spans="1:19" s="8" customFormat="1" x14ac:dyDescent="0.2">
      <c r="A61" s="8" t="s">
        <v>80</v>
      </c>
      <c r="B61" s="8">
        <v>65</v>
      </c>
      <c r="C61" s="8">
        <v>2.2500000000000003E-2</v>
      </c>
      <c r="D61" s="8">
        <v>6.6600000000000006E-2</v>
      </c>
      <c r="E61" s="8">
        <v>0.11</v>
      </c>
      <c r="F61" s="8">
        <v>9.74E-2</v>
      </c>
      <c r="G61" s="8">
        <v>9.0400000000000008E-2</v>
      </c>
      <c r="H61" s="8">
        <v>8.2799999999999999E-2</v>
      </c>
      <c r="I61" s="8">
        <v>8.0299999999999996E-2</v>
      </c>
      <c r="J61" s="8">
        <v>7.6899999999999996E-2</v>
      </c>
      <c r="K61" s="8">
        <v>7.3800000000000004E-2</v>
      </c>
      <c r="L61" s="8">
        <v>7.0900000000000005E-2</v>
      </c>
      <c r="M61" s="8">
        <v>6.5299999999999997E-2</v>
      </c>
      <c r="N61" s="8">
        <v>6.13E-2</v>
      </c>
      <c r="O61" s="8">
        <v>5.6599999999999998E-2</v>
      </c>
      <c r="P61" s="8">
        <v>5.21E-2</v>
      </c>
      <c r="Q61" s="8">
        <v>4.48E-2</v>
      </c>
      <c r="R61" s="8">
        <v>3.3000000000000002E-2</v>
      </c>
      <c r="S61" s="9">
        <v>0.121</v>
      </c>
    </row>
    <row r="62" spans="1:19" s="8" customFormat="1" x14ac:dyDescent="0.2">
      <c r="A62" s="8" t="s">
        <v>79</v>
      </c>
      <c r="B62" s="8">
        <v>85</v>
      </c>
      <c r="C62" s="8">
        <v>2.7800000000000002E-2</v>
      </c>
      <c r="D62" s="8">
        <v>8.2000000000000003E-2</v>
      </c>
      <c r="E62" s="8">
        <v>0.13899999999999998</v>
      </c>
      <c r="F62" s="8">
        <v>0.122</v>
      </c>
      <c r="G62" s="8">
        <v>0.114</v>
      </c>
      <c r="H62" s="8">
        <v>0.10500000000000001</v>
      </c>
      <c r="I62" s="8">
        <v>0.10100000000000001</v>
      </c>
      <c r="J62" s="8">
        <v>9.7299999999999998E-2</v>
      </c>
      <c r="K62" s="8">
        <v>9.3300000000000008E-2</v>
      </c>
      <c r="L62" s="8">
        <v>8.9599999999999999E-2</v>
      </c>
      <c r="M62" s="8">
        <v>8.2900000000000001E-2</v>
      </c>
      <c r="N62" s="8">
        <v>7.7899999999999997E-2</v>
      </c>
      <c r="O62" s="8">
        <v>7.22E-2</v>
      </c>
      <c r="P62" s="8">
        <v>6.6799999999999998E-2</v>
      </c>
      <c r="Q62" s="8">
        <v>5.7700000000000001E-2</v>
      </c>
      <c r="R62" s="8">
        <v>4.3000000000000003E-2</v>
      </c>
      <c r="S62" s="9">
        <v>0.152</v>
      </c>
    </row>
    <row r="63" spans="1:19" s="8" customFormat="1" x14ac:dyDescent="0.2">
      <c r="A63" s="8" t="s">
        <v>78</v>
      </c>
      <c r="B63" s="8">
        <v>105</v>
      </c>
      <c r="C63" s="8">
        <v>2.7900000000000001E-2</v>
      </c>
      <c r="D63" s="8">
        <v>7.8100000000000003E-2</v>
      </c>
      <c r="E63" s="8">
        <v>0.128</v>
      </c>
      <c r="F63" s="8">
        <v>0.11</v>
      </c>
      <c r="G63" s="8">
        <v>0.10199999999999999</v>
      </c>
      <c r="H63" s="8">
        <v>9.3800000000000008E-2</v>
      </c>
      <c r="I63" s="8">
        <v>9.01E-2</v>
      </c>
      <c r="J63" s="8">
        <v>8.6500000000000007E-2</v>
      </c>
      <c r="K63" s="8">
        <v>8.2600000000000007E-2</v>
      </c>
      <c r="L63" s="8">
        <v>7.9000000000000001E-2</v>
      </c>
      <c r="M63" s="8">
        <v>7.279999999999999E-2</v>
      </c>
      <c r="N63" s="8">
        <v>6.8200000000000011E-2</v>
      </c>
      <c r="O63" s="8">
        <v>6.3E-2</v>
      </c>
      <c r="P63" s="8">
        <v>5.8000000000000003E-2</v>
      </c>
      <c r="Q63" s="8">
        <v>4.9499999999999995E-2</v>
      </c>
      <c r="R63" s="8">
        <v>3.6499999999999998E-2</v>
      </c>
      <c r="S63" s="9">
        <v>0.13799999999999998</v>
      </c>
    </row>
    <row r="64" spans="1:19" s="8" customFormat="1" x14ac:dyDescent="0.2">
      <c r="A64" s="8" t="s">
        <v>77</v>
      </c>
      <c r="B64" s="8">
        <v>125</v>
      </c>
      <c r="C64" s="8">
        <v>6.0000000000000005E-2</v>
      </c>
      <c r="D64" s="8">
        <v>0.17399999999999999</v>
      </c>
      <c r="E64" s="8">
        <v>0.28499999999999998</v>
      </c>
      <c r="F64" s="8">
        <v>0.24899999999999997</v>
      </c>
      <c r="G64" s="8">
        <v>0.22800000000000001</v>
      </c>
      <c r="H64" s="8">
        <v>0.21099999999999999</v>
      </c>
      <c r="I64" s="8">
        <v>0.20200000000000001</v>
      </c>
      <c r="J64" s="8">
        <v>0.193</v>
      </c>
      <c r="K64" s="8">
        <v>0.186</v>
      </c>
      <c r="L64" s="8">
        <v>0.17699999999999999</v>
      </c>
      <c r="M64" s="8">
        <v>0.16300000000000001</v>
      </c>
      <c r="N64" s="8">
        <v>0.153</v>
      </c>
      <c r="O64" s="8">
        <v>0.14100000000000001</v>
      </c>
      <c r="P64" s="8">
        <v>0.129</v>
      </c>
      <c r="Q64" s="8">
        <v>0.11</v>
      </c>
      <c r="R64" s="8">
        <v>8.0599999999999991E-2</v>
      </c>
      <c r="S64" s="9">
        <v>0.308</v>
      </c>
    </row>
    <row r="65" spans="1:19" s="8" customFormat="1" x14ac:dyDescent="0.2">
      <c r="A65" s="8" t="s">
        <v>76</v>
      </c>
      <c r="B65" s="8">
        <v>145</v>
      </c>
      <c r="C65" s="8">
        <v>0.83199999999999996</v>
      </c>
      <c r="D65" s="8">
        <v>2.21</v>
      </c>
      <c r="E65" s="8">
        <v>3.04</v>
      </c>
      <c r="F65" s="8">
        <v>2.59</v>
      </c>
      <c r="G65" s="8">
        <v>2.3199999999999998</v>
      </c>
      <c r="H65" s="8">
        <v>2.0699999999999998</v>
      </c>
      <c r="I65" s="8">
        <v>1.95</v>
      </c>
      <c r="J65" s="8">
        <v>1.84</v>
      </c>
      <c r="K65" s="8">
        <v>1.72</v>
      </c>
      <c r="L65" s="8">
        <v>1.61</v>
      </c>
      <c r="M65" s="8">
        <v>1.4400000000000002</v>
      </c>
      <c r="N65" s="8">
        <v>1.3</v>
      </c>
      <c r="O65" s="8">
        <v>1.1599999999999999</v>
      </c>
      <c r="P65" s="8">
        <v>1.0399999999999998</v>
      </c>
      <c r="Q65" s="8">
        <v>0.84699999999999998</v>
      </c>
      <c r="R65" s="8">
        <v>0.57999999999999996</v>
      </c>
      <c r="S65" s="9">
        <v>3.23</v>
      </c>
    </row>
    <row r="66" spans="1:19" s="8" customFormat="1" x14ac:dyDescent="0.2">
      <c r="A66" s="8" t="s">
        <v>75</v>
      </c>
      <c r="B66" s="8">
        <v>5</v>
      </c>
      <c r="C66" s="8">
        <v>7.7100000000000002E-2</v>
      </c>
      <c r="D66" s="8">
        <v>0.21000000000000002</v>
      </c>
      <c r="E66" s="8">
        <v>0.32800000000000001</v>
      </c>
      <c r="F66" s="8">
        <v>0.27999999999999997</v>
      </c>
      <c r="G66" s="8">
        <v>0.25700000000000001</v>
      </c>
      <c r="H66" s="8">
        <v>0.23399999999999999</v>
      </c>
      <c r="I66" s="8">
        <v>0.223</v>
      </c>
      <c r="J66" s="8">
        <v>0.21299999999999999</v>
      </c>
      <c r="K66" s="8">
        <v>0.20300000000000001</v>
      </c>
      <c r="L66" s="8">
        <v>0.193</v>
      </c>
      <c r="M66" s="8">
        <v>0.17499999999999999</v>
      </c>
      <c r="N66" s="8">
        <v>0.16400000000000001</v>
      </c>
      <c r="O66" s="8">
        <v>0.14899999999999999</v>
      </c>
      <c r="P66" s="8">
        <v>0.13500000000000001</v>
      </c>
      <c r="Q66" s="8">
        <v>0.114</v>
      </c>
      <c r="R66" s="8">
        <v>8.1600000000000006E-2</v>
      </c>
      <c r="S66" s="9">
        <v>0.35699999999999998</v>
      </c>
    </row>
    <row r="67" spans="1:19" s="8" customFormat="1" x14ac:dyDescent="0.2">
      <c r="A67" s="8" t="s">
        <v>74</v>
      </c>
      <c r="B67" s="8">
        <v>25</v>
      </c>
      <c r="C67" s="8">
        <v>7.1000000000000008E-2</v>
      </c>
      <c r="D67" s="8">
        <v>0.19500000000000001</v>
      </c>
      <c r="E67" s="8">
        <v>0.308</v>
      </c>
      <c r="F67" s="8">
        <v>0.26400000000000001</v>
      </c>
      <c r="G67" s="8">
        <v>0.24299999999999999</v>
      </c>
      <c r="H67" s="8">
        <v>0.222</v>
      </c>
      <c r="I67" s="8">
        <v>0.21199999999999999</v>
      </c>
      <c r="J67" s="8">
        <v>0.20200000000000001</v>
      </c>
      <c r="K67" s="8">
        <v>0.193</v>
      </c>
      <c r="L67" s="8">
        <v>0.184</v>
      </c>
      <c r="M67" s="8">
        <v>0.16799999999999998</v>
      </c>
      <c r="N67" s="8">
        <v>0.156</v>
      </c>
      <c r="O67" s="8">
        <v>0.14300000000000002</v>
      </c>
      <c r="P67" s="8">
        <v>0.12999999999999998</v>
      </c>
      <c r="Q67" s="8">
        <v>0.111</v>
      </c>
      <c r="R67" s="8">
        <v>7.9899999999999999E-2</v>
      </c>
      <c r="S67" s="9">
        <v>0.33700000000000002</v>
      </c>
    </row>
    <row r="68" spans="1:19" s="8" customFormat="1" x14ac:dyDescent="0.2">
      <c r="A68" s="8" t="s">
        <v>73</v>
      </c>
      <c r="B68" s="8">
        <v>45</v>
      </c>
      <c r="C68" s="8">
        <v>7.6999999999999999E-2</v>
      </c>
      <c r="D68" s="8">
        <v>0.21099999999999999</v>
      </c>
      <c r="E68" s="8">
        <v>0.33300000000000002</v>
      </c>
      <c r="F68" s="8">
        <v>0.28499999999999998</v>
      </c>
      <c r="G68" s="8">
        <v>0.26200000000000001</v>
      </c>
      <c r="H68" s="8">
        <v>0.23900000000000002</v>
      </c>
      <c r="I68" s="8">
        <v>0.22800000000000001</v>
      </c>
      <c r="J68" s="8">
        <v>0.21800000000000003</v>
      </c>
      <c r="K68" s="8">
        <v>0.20799999999999999</v>
      </c>
      <c r="L68" s="8">
        <v>0.19799999999999998</v>
      </c>
      <c r="M68" s="8">
        <v>0.18000000000000002</v>
      </c>
      <c r="N68" s="8">
        <v>0.16899999999999998</v>
      </c>
      <c r="O68" s="8">
        <v>0.154</v>
      </c>
      <c r="P68" s="8">
        <v>0.13999999999999999</v>
      </c>
      <c r="Q68" s="8">
        <v>0.11799999999999999</v>
      </c>
      <c r="R68" s="8">
        <v>8.4900000000000003E-2</v>
      </c>
      <c r="S68" s="9">
        <v>0.36399999999999999</v>
      </c>
    </row>
    <row r="69" spans="1:19" s="8" customFormat="1" x14ac:dyDescent="0.2">
      <c r="A69" s="8" t="s">
        <v>72</v>
      </c>
      <c r="B69" s="8">
        <v>65</v>
      </c>
      <c r="C69" s="8">
        <v>6.8899999999999989E-2</v>
      </c>
      <c r="D69" s="8">
        <v>0.19500000000000001</v>
      </c>
      <c r="E69" s="8">
        <v>0.31900000000000001</v>
      </c>
      <c r="F69" s="8">
        <v>0.27700000000000002</v>
      </c>
      <c r="G69" s="8">
        <v>0.255</v>
      </c>
      <c r="H69" s="8">
        <v>0.23399999999999999</v>
      </c>
      <c r="I69" s="8">
        <v>0.224</v>
      </c>
      <c r="J69" s="8">
        <v>0.215</v>
      </c>
      <c r="K69" s="8">
        <v>0.20699999999999999</v>
      </c>
      <c r="L69" s="8">
        <v>0.19699999999999998</v>
      </c>
      <c r="M69" s="8">
        <v>0.182</v>
      </c>
      <c r="N69" s="8">
        <v>0.16899999999999998</v>
      </c>
      <c r="O69" s="8">
        <v>0.155</v>
      </c>
      <c r="P69" s="8">
        <v>0.14300000000000002</v>
      </c>
      <c r="Q69" s="8">
        <v>0.122</v>
      </c>
      <c r="R69" s="8">
        <v>8.9300000000000004E-2</v>
      </c>
      <c r="S69" s="9">
        <v>0.34900000000000003</v>
      </c>
    </row>
    <row r="70" spans="1:19" s="8" customFormat="1" x14ac:dyDescent="0.2">
      <c r="A70" s="8" t="s">
        <v>71</v>
      </c>
      <c r="B70" s="8">
        <v>85</v>
      </c>
      <c r="C70" s="8">
        <v>8.1000000000000003E-2</v>
      </c>
      <c r="D70" s="8">
        <v>0.224</v>
      </c>
      <c r="E70" s="8">
        <v>0.36000000000000004</v>
      </c>
      <c r="F70" s="8">
        <v>0.309</v>
      </c>
      <c r="G70" s="8">
        <v>0.28400000000000003</v>
      </c>
      <c r="H70" s="8">
        <v>0.25999999999999995</v>
      </c>
      <c r="I70" s="8">
        <v>0.24899999999999997</v>
      </c>
      <c r="J70" s="8">
        <v>0.23800000000000002</v>
      </c>
      <c r="K70" s="8">
        <v>0.22800000000000001</v>
      </c>
      <c r="L70" s="8">
        <v>0.217</v>
      </c>
      <c r="M70" s="8">
        <v>0.19900000000000001</v>
      </c>
      <c r="N70" s="8">
        <v>0.186</v>
      </c>
      <c r="O70" s="8">
        <v>0.17200000000000001</v>
      </c>
      <c r="P70" s="8">
        <v>0.157</v>
      </c>
      <c r="Q70" s="8">
        <v>0.13300000000000001</v>
      </c>
      <c r="R70" s="8">
        <v>9.7000000000000003E-2</v>
      </c>
      <c r="S70" s="9">
        <v>0.39300000000000002</v>
      </c>
    </row>
    <row r="71" spans="1:19" s="8" customFormat="1" x14ac:dyDescent="0.2">
      <c r="A71" s="8" t="s">
        <v>70</v>
      </c>
      <c r="B71" s="8">
        <v>105</v>
      </c>
      <c r="C71" s="8">
        <v>8.3299999999999999E-2</v>
      </c>
      <c r="D71" s="8">
        <v>0.23299999999999998</v>
      </c>
      <c r="E71" s="8">
        <v>0.373</v>
      </c>
      <c r="F71" s="8">
        <v>0.32100000000000001</v>
      </c>
      <c r="G71" s="8">
        <v>0.29399999999999998</v>
      </c>
      <c r="H71" s="8">
        <v>0.26899999999999996</v>
      </c>
      <c r="I71" s="8">
        <v>0.25800000000000001</v>
      </c>
      <c r="J71" s="8">
        <v>0.245</v>
      </c>
      <c r="K71" s="8">
        <v>0.23499999999999999</v>
      </c>
      <c r="L71" s="8">
        <v>0.224</v>
      </c>
      <c r="M71" s="8">
        <v>0.20499999999999999</v>
      </c>
      <c r="N71" s="8">
        <v>0.191</v>
      </c>
      <c r="O71" s="8">
        <v>0.17499999999999999</v>
      </c>
      <c r="P71" s="8">
        <v>0.16</v>
      </c>
      <c r="Q71" s="8">
        <v>0.13500000000000001</v>
      </c>
      <c r="R71" s="8">
        <v>9.8099999999999993E-2</v>
      </c>
      <c r="S71" s="9">
        <v>0.40600000000000003</v>
      </c>
    </row>
    <row r="72" spans="1:19" s="8" customFormat="1" x14ac:dyDescent="0.2">
      <c r="A72" s="8" t="s">
        <v>69</v>
      </c>
      <c r="B72" s="8">
        <v>125</v>
      </c>
      <c r="C72" s="8">
        <v>9.0999999999999998E-2</v>
      </c>
      <c r="D72" s="8">
        <v>0.251</v>
      </c>
      <c r="E72" s="8">
        <v>0.40600000000000003</v>
      </c>
      <c r="F72" s="8">
        <v>0.34900000000000003</v>
      </c>
      <c r="G72" s="8">
        <v>0.32</v>
      </c>
      <c r="H72" s="8">
        <v>0.29500000000000004</v>
      </c>
      <c r="I72" s="8">
        <v>0.28200000000000003</v>
      </c>
      <c r="J72" s="8">
        <v>0.27099999999999996</v>
      </c>
      <c r="K72" s="8">
        <v>0.25800000000000001</v>
      </c>
      <c r="L72" s="8">
        <v>0.247</v>
      </c>
      <c r="M72" s="8">
        <v>0.22699999999999998</v>
      </c>
      <c r="N72" s="8">
        <v>0.21199999999999999</v>
      </c>
      <c r="O72" s="8">
        <v>0.19500000000000001</v>
      </c>
      <c r="P72" s="8">
        <v>0.17799999999999999</v>
      </c>
      <c r="Q72" s="8">
        <v>0.152</v>
      </c>
      <c r="R72" s="8">
        <v>0.11</v>
      </c>
      <c r="S72" s="9">
        <v>0.44600000000000001</v>
      </c>
    </row>
    <row r="73" spans="1:19" s="8" customFormat="1" x14ac:dyDescent="0.2">
      <c r="A73" s="8" t="s">
        <v>68</v>
      </c>
      <c r="B73" s="8">
        <v>145</v>
      </c>
      <c r="C73" s="8">
        <v>9.0300000000000005E-2</v>
      </c>
      <c r="D73" s="8">
        <v>0.245</v>
      </c>
      <c r="E73" s="8">
        <v>0.39399999999999996</v>
      </c>
      <c r="F73" s="8">
        <v>0.33900000000000002</v>
      </c>
      <c r="G73" s="8">
        <v>0.31</v>
      </c>
      <c r="H73" s="8">
        <v>0.28600000000000003</v>
      </c>
      <c r="I73" s="8">
        <v>0.27200000000000002</v>
      </c>
      <c r="J73" s="8">
        <v>0.25999999999999995</v>
      </c>
      <c r="K73" s="8">
        <v>0.248</v>
      </c>
      <c r="L73" s="8">
        <v>0.23699999999999999</v>
      </c>
      <c r="M73" s="8">
        <v>0.21800000000000003</v>
      </c>
      <c r="N73" s="8">
        <v>0.20300000000000001</v>
      </c>
      <c r="O73" s="8">
        <v>0.187</v>
      </c>
      <c r="P73" s="8">
        <v>0.17100000000000001</v>
      </c>
      <c r="Q73" s="8">
        <v>0.14599999999999999</v>
      </c>
      <c r="R73" s="8">
        <v>0.106</v>
      </c>
      <c r="S73" s="9">
        <v>0.433</v>
      </c>
    </row>
    <row r="74" spans="1:19" s="8" customFormat="1" x14ac:dyDescent="0.2">
      <c r="A74" s="8" t="s">
        <v>67</v>
      </c>
      <c r="B74" s="8">
        <v>5</v>
      </c>
      <c r="C74" s="8">
        <v>0.129</v>
      </c>
      <c r="D74" s="8">
        <v>0.379</v>
      </c>
      <c r="E74" s="8">
        <v>0.61</v>
      </c>
      <c r="F74" s="8">
        <v>0.52899999999999991</v>
      </c>
      <c r="G74" s="8">
        <v>0.48700000000000004</v>
      </c>
      <c r="H74" s="8">
        <v>0.44700000000000001</v>
      </c>
      <c r="I74" s="8">
        <v>0.42700000000000005</v>
      </c>
      <c r="J74" s="8">
        <v>0.40799999999999997</v>
      </c>
      <c r="K74" s="8">
        <v>0.39</v>
      </c>
      <c r="L74" s="8">
        <v>0.372</v>
      </c>
      <c r="M74" s="8">
        <v>0.34200000000000003</v>
      </c>
      <c r="N74" s="8">
        <v>0.31900000000000001</v>
      </c>
      <c r="O74" s="8">
        <v>0.29300000000000004</v>
      </c>
      <c r="P74" s="8">
        <v>0.26699999999999996</v>
      </c>
      <c r="Q74" s="8">
        <v>0.22500000000000001</v>
      </c>
      <c r="R74" s="8">
        <v>0.161</v>
      </c>
      <c r="S74" s="9">
        <v>0.66699999999999993</v>
      </c>
    </row>
    <row r="75" spans="1:19" s="8" customFormat="1" x14ac:dyDescent="0.2">
      <c r="A75" s="8" t="s">
        <v>66</v>
      </c>
      <c r="B75" s="8">
        <v>25</v>
      </c>
      <c r="C75" s="8">
        <v>8.7800000000000003E-2</v>
      </c>
      <c r="D75" s="8">
        <v>0.248</v>
      </c>
      <c r="E75" s="8">
        <v>0.40099999999999997</v>
      </c>
      <c r="F75" s="8">
        <v>0.34600000000000003</v>
      </c>
      <c r="G75" s="8">
        <v>0.31900000000000001</v>
      </c>
      <c r="H75" s="8">
        <v>0.29300000000000004</v>
      </c>
      <c r="I75" s="8">
        <v>0.27999999999999997</v>
      </c>
      <c r="J75" s="8">
        <v>0.26699999999999996</v>
      </c>
      <c r="K75" s="8">
        <v>0.25600000000000001</v>
      </c>
      <c r="L75" s="8">
        <v>0.24299999999999999</v>
      </c>
      <c r="M75" s="8">
        <v>0.22500000000000001</v>
      </c>
      <c r="N75" s="8">
        <v>0.21000000000000002</v>
      </c>
      <c r="O75" s="8">
        <v>0.193</v>
      </c>
      <c r="P75" s="8">
        <v>0.17699999999999999</v>
      </c>
      <c r="Q75" s="8">
        <v>0.15100000000000002</v>
      </c>
      <c r="R75" s="8">
        <v>0.11</v>
      </c>
      <c r="S75" s="9">
        <v>0.439</v>
      </c>
    </row>
    <row r="76" spans="1:19" s="8" customFormat="1" x14ac:dyDescent="0.2">
      <c r="A76" s="8" t="s">
        <v>65</v>
      </c>
      <c r="B76" s="8">
        <v>45</v>
      </c>
      <c r="C76" s="8">
        <v>0.14300000000000002</v>
      </c>
      <c r="D76" s="8">
        <v>0.45</v>
      </c>
      <c r="E76" s="8">
        <v>0.73599999999999999</v>
      </c>
      <c r="F76" s="8">
        <v>0.64800000000000002</v>
      </c>
      <c r="G76" s="8">
        <v>0.59799999999999998</v>
      </c>
      <c r="H76" s="8">
        <v>0.55199999999999994</v>
      </c>
      <c r="I76" s="8">
        <v>0.52800000000000002</v>
      </c>
      <c r="J76" s="8">
        <v>0.505</v>
      </c>
      <c r="K76" s="8">
        <v>0.48399999999999999</v>
      </c>
      <c r="L76" s="8">
        <v>0.46299999999999997</v>
      </c>
      <c r="M76" s="8">
        <v>0.42499999999999999</v>
      </c>
      <c r="N76" s="8">
        <v>0.39800000000000002</v>
      </c>
      <c r="O76" s="8">
        <v>0.36499999999999999</v>
      </c>
      <c r="P76" s="8">
        <v>0.33399999999999996</v>
      </c>
      <c r="Q76" s="8">
        <v>0.28299999999999997</v>
      </c>
      <c r="R76" s="8">
        <v>0.20300000000000001</v>
      </c>
      <c r="S76" s="9">
        <v>0.79100000000000004</v>
      </c>
    </row>
    <row r="77" spans="1:19" s="8" customFormat="1" x14ac:dyDescent="0.2">
      <c r="A77" s="8" t="s">
        <v>64</v>
      </c>
      <c r="B77" s="8">
        <v>65</v>
      </c>
      <c r="C77" s="8">
        <v>0.11900000000000001</v>
      </c>
      <c r="D77" s="8">
        <v>0.33599999999999997</v>
      </c>
      <c r="E77" s="8">
        <v>0.53600000000000003</v>
      </c>
      <c r="F77" s="8">
        <v>0.46299999999999997</v>
      </c>
      <c r="G77" s="8">
        <v>0.42499999999999999</v>
      </c>
      <c r="H77" s="8">
        <v>0.39200000000000002</v>
      </c>
      <c r="I77" s="8">
        <v>0.373</v>
      </c>
      <c r="J77" s="8">
        <v>0.35699999999999998</v>
      </c>
      <c r="K77" s="8">
        <v>0.34</v>
      </c>
      <c r="L77" s="8">
        <v>0.32400000000000001</v>
      </c>
      <c r="M77" s="8">
        <v>0.29799999999999999</v>
      </c>
      <c r="N77" s="8">
        <v>0.27799999999999997</v>
      </c>
      <c r="O77" s="8">
        <v>0.255</v>
      </c>
      <c r="P77" s="8">
        <v>0.23299999999999998</v>
      </c>
      <c r="Q77" s="8">
        <v>0.19699999999999998</v>
      </c>
      <c r="R77" s="8">
        <v>0.14100000000000001</v>
      </c>
      <c r="S77" s="9">
        <v>0.57899999999999996</v>
      </c>
    </row>
    <row r="78" spans="1:19" s="8" customFormat="1" x14ac:dyDescent="0.2">
      <c r="A78" s="8" t="s">
        <v>63</v>
      </c>
      <c r="B78" s="8">
        <v>85</v>
      </c>
      <c r="C78" s="8">
        <v>0.104</v>
      </c>
      <c r="D78" s="8">
        <v>0.3</v>
      </c>
      <c r="E78" s="8">
        <v>0.48899999999999993</v>
      </c>
      <c r="F78" s="8">
        <v>0.42499999999999999</v>
      </c>
      <c r="G78" s="8">
        <v>0.39200000000000002</v>
      </c>
      <c r="H78" s="8">
        <v>0.36099999999999999</v>
      </c>
      <c r="I78" s="8">
        <v>0.34499999999999997</v>
      </c>
      <c r="J78" s="8">
        <v>0.33</v>
      </c>
      <c r="K78" s="8">
        <v>0.317</v>
      </c>
      <c r="L78" s="8">
        <v>0.30200000000000005</v>
      </c>
      <c r="M78" s="8">
        <v>0.27799999999999997</v>
      </c>
      <c r="N78" s="8">
        <v>0.25999999999999995</v>
      </c>
      <c r="O78" s="8">
        <v>0.23900000000000002</v>
      </c>
      <c r="P78" s="8">
        <v>0.219</v>
      </c>
      <c r="Q78" s="8">
        <v>0.188</v>
      </c>
      <c r="R78" s="8">
        <v>0.13600000000000001</v>
      </c>
      <c r="S78" s="9">
        <v>0.52700000000000002</v>
      </c>
    </row>
    <row r="79" spans="1:19" s="8" customFormat="1" x14ac:dyDescent="0.2">
      <c r="A79" s="8" t="s">
        <v>62</v>
      </c>
      <c r="B79" s="8">
        <v>105</v>
      </c>
      <c r="C79" s="8">
        <v>0.17200000000000001</v>
      </c>
      <c r="D79" s="8">
        <v>0.53100000000000003</v>
      </c>
      <c r="E79" s="8">
        <v>0.88900000000000001</v>
      </c>
      <c r="F79" s="8">
        <v>0.78200000000000003</v>
      </c>
      <c r="G79" s="8">
        <v>0.72400000000000009</v>
      </c>
      <c r="H79" s="8">
        <v>0.67</v>
      </c>
      <c r="I79" s="8">
        <v>0.64300000000000002</v>
      </c>
      <c r="J79" s="8">
        <v>0.61699999999999999</v>
      </c>
      <c r="K79" s="8">
        <v>0.59299999999999997</v>
      </c>
      <c r="L79" s="8">
        <v>0.56700000000000006</v>
      </c>
      <c r="M79" s="8">
        <v>0.52400000000000002</v>
      </c>
      <c r="N79" s="8">
        <v>0.49200000000000005</v>
      </c>
      <c r="O79" s="8">
        <v>0.45300000000000001</v>
      </c>
      <c r="P79" s="8">
        <v>0.41499999999999998</v>
      </c>
      <c r="Q79" s="8">
        <v>0.35399999999999998</v>
      </c>
      <c r="R79" s="8">
        <v>0.25800000000000001</v>
      </c>
      <c r="S79" s="9">
        <v>0.95499999999999996</v>
      </c>
    </row>
    <row r="80" spans="1:19" s="8" customFormat="1" x14ac:dyDescent="0.2">
      <c r="A80" s="8" t="s">
        <v>61</v>
      </c>
      <c r="B80" s="8">
        <v>125</v>
      </c>
      <c r="C80" s="8">
        <v>0.13300000000000001</v>
      </c>
      <c r="D80" s="8">
        <v>0.375</v>
      </c>
      <c r="E80" s="8">
        <v>0.58299999999999996</v>
      </c>
      <c r="F80" s="8">
        <v>0.503</v>
      </c>
      <c r="G80" s="8">
        <v>0.45899999999999996</v>
      </c>
      <c r="H80" s="8">
        <v>0.41899999999999998</v>
      </c>
      <c r="I80" s="8">
        <v>0.39900000000000002</v>
      </c>
      <c r="J80" s="8">
        <v>0.379</v>
      </c>
      <c r="K80" s="8">
        <v>0.36299999999999999</v>
      </c>
      <c r="L80" s="8">
        <v>0.34400000000000003</v>
      </c>
      <c r="M80" s="8">
        <v>0.314</v>
      </c>
      <c r="N80" s="8">
        <v>0.29199999999999998</v>
      </c>
      <c r="O80" s="8">
        <v>0.26500000000000001</v>
      </c>
      <c r="P80" s="8">
        <v>0.24000000000000002</v>
      </c>
      <c r="Q80" s="8">
        <v>0.2</v>
      </c>
      <c r="R80" s="8">
        <v>0.14100000000000001</v>
      </c>
      <c r="S80" s="9">
        <v>0.621</v>
      </c>
    </row>
    <row r="81" spans="1:19" s="8" customFormat="1" x14ac:dyDescent="0.2">
      <c r="A81" s="8" t="s">
        <v>60</v>
      </c>
      <c r="B81" s="8">
        <v>145</v>
      </c>
      <c r="C81" s="8">
        <v>0.10100000000000001</v>
      </c>
      <c r="D81" s="8">
        <v>0.26800000000000002</v>
      </c>
      <c r="E81" s="8">
        <v>0.40900000000000003</v>
      </c>
      <c r="F81" s="8">
        <v>0.34799999999999998</v>
      </c>
      <c r="G81" s="8">
        <v>0.315</v>
      </c>
      <c r="H81" s="8">
        <v>0.28699999999999998</v>
      </c>
      <c r="I81" s="8">
        <v>0.27300000000000002</v>
      </c>
      <c r="J81" s="8">
        <v>0.25800000000000001</v>
      </c>
      <c r="K81" s="8">
        <v>0.247</v>
      </c>
      <c r="L81" s="8">
        <v>0.23299999999999998</v>
      </c>
      <c r="M81" s="8">
        <v>0.21199999999999999</v>
      </c>
      <c r="N81" s="8">
        <v>0.19699999999999998</v>
      </c>
      <c r="O81" s="8">
        <v>0.17899999999999999</v>
      </c>
      <c r="P81" s="8">
        <v>0.16200000000000001</v>
      </c>
      <c r="Q81" s="8">
        <v>0.13500000000000001</v>
      </c>
      <c r="R81" s="8">
        <v>9.4799999999999995E-2</v>
      </c>
      <c r="S81" s="9">
        <v>0.439</v>
      </c>
    </row>
    <row r="82" spans="1:19" s="8" customFormat="1" x14ac:dyDescent="0.2">
      <c r="A82" s="8" t="s">
        <v>59</v>
      </c>
      <c r="B82" s="8">
        <v>5</v>
      </c>
      <c r="C82" s="8">
        <v>0.13300000000000001</v>
      </c>
      <c r="D82" s="8">
        <v>0.34400000000000003</v>
      </c>
      <c r="E82" s="8">
        <v>0.52100000000000002</v>
      </c>
      <c r="F82" s="8">
        <v>0.442</v>
      </c>
      <c r="G82" s="8">
        <v>0.39900000000000002</v>
      </c>
      <c r="H82" s="8">
        <v>0.36200000000000004</v>
      </c>
      <c r="I82" s="8">
        <v>0.34299999999999997</v>
      </c>
      <c r="J82" s="8">
        <v>0.32500000000000001</v>
      </c>
      <c r="K82" s="8">
        <v>0.31</v>
      </c>
      <c r="L82" s="8">
        <v>0.29300000000000004</v>
      </c>
      <c r="M82" s="8">
        <v>0.26699999999999996</v>
      </c>
      <c r="N82" s="8">
        <v>0.247</v>
      </c>
      <c r="O82" s="8">
        <v>0.224</v>
      </c>
      <c r="P82" s="8">
        <v>0.20200000000000001</v>
      </c>
      <c r="Q82" s="8">
        <v>0.16899999999999998</v>
      </c>
      <c r="R82" s="8">
        <v>0.11900000000000001</v>
      </c>
      <c r="S82" s="9">
        <v>0.56700000000000006</v>
      </c>
    </row>
    <row r="83" spans="1:19" s="8" customFormat="1" x14ac:dyDescent="0.2">
      <c r="A83" s="8" t="s">
        <v>58</v>
      </c>
      <c r="B83" s="8">
        <v>25</v>
      </c>
      <c r="C83" s="8">
        <v>0.16500000000000001</v>
      </c>
      <c r="D83" s="8">
        <v>0.43</v>
      </c>
      <c r="E83" s="8">
        <v>0.67500000000000004</v>
      </c>
      <c r="F83" s="8">
        <v>0.57799999999999996</v>
      </c>
      <c r="G83" s="8">
        <v>0.52400000000000002</v>
      </c>
      <c r="H83" s="8">
        <v>0.47800000000000004</v>
      </c>
      <c r="I83" s="8">
        <v>0.45399999999999996</v>
      </c>
      <c r="J83" s="8">
        <v>0.433</v>
      </c>
      <c r="K83" s="8">
        <v>0.41300000000000003</v>
      </c>
      <c r="L83" s="8">
        <v>0.39300000000000002</v>
      </c>
      <c r="M83" s="8">
        <v>0.35899999999999999</v>
      </c>
      <c r="N83" s="8">
        <v>0.33500000000000002</v>
      </c>
      <c r="O83" s="8">
        <v>0.308</v>
      </c>
      <c r="P83" s="8">
        <v>0.27999999999999997</v>
      </c>
      <c r="Q83" s="8">
        <v>0.23800000000000002</v>
      </c>
      <c r="R83" s="8">
        <v>0.17399999999999999</v>
      </c>
      <c r="S83" s="9">
        <v>0.74</v>
      </c>
    </row>
    <row r="84" spans="1:19" s="8" customFormat="1" x14ac:dyDescent="0.2">
      <c r="A84" s="8" t="s">
        <v>57</v>
      </c>
      <c r="B84" s="8">
        <v>45</v>
      </c>
      <c r="C84" s="8">
        <v>0.185</v>
      </c>
      <c r="D84" s="8">
        <v>0.50800000000000001</v>
      </c>
      <c r="E84" s="8">
        <v>0.82499999999999996</v>
      </c>
      <c r="F84" s="8">
        <v>0.71799999999999997</v>
      </c>
      <c r="G84" s="8">
        <v>0.65799999999999992</v>
      </c>
      <c r="H84" s="8">
        <v>0.60599999999999998</v>
      </c>
      <c r="I84" s="8">
        <v>0.57799999999999996</v>
      </c>
      <c r="J84" s="8">
        <v>0.55300000000000005</v>
      </c>
      <c r="K84" s="8">
        <v>0.53200000000000003</v>
      </c>
      <c r="L84" s="8">
        <v>0.50700000000000001</v>
      </c>
      <c r="M84" s="8">
        <v>0.46700000000000003</v>
      </c>
      <c r="N84" s="8">
        <v>0.438</v>
      </c>
      <c r="O84" s="8">
        <v>0.40400000000000003</v>
      </c>
      <c r="P84" s="8">
        <v>0.37</v>
      </c>
      <c r="Q84" s="8">
        <v>0.318</v>
      </c>
      <c r="R84" s="8">
        <v>0.23499999999999999</v>
      </c>
      <c r="S84" s="9">
        <v>0.90500000000000003</v>
      </c>
    </row>
    <row r="85" spans="1:19" s="8" customFormat="1" x14ac:dyDescent="0.2">
      <c r="A85" s="8" t="s">
        <v>56</v>
      </c>
      <c r="B85" s="8">
        <v>65</v>
      </c>
      <c r="C85" s="8">
        <v>0.17499999999999999</v>
      </c>
      <c r="D85" s="8">
        <v>0.45199999999999996</v>
      </c>
      <c r="E85" s="8">
        <v>0.70299999999999996</v>
      </c>
      <c r="F85" s="8">
        <v>0.59899999999999998</v>
      </c>
      <c r="G85" s="8">
        <v>0.54100000000000004</v>
      </c>
      <c r="H85" s="8">
        <v>0.49399999999999999</v>
      </c>
      <c r="I85" s="8">
        <v>0.46900000000000003</v>
      </c>
      <c r="J85" s="8">
        <v>0.44499999999999995</v>
      </c>
      <c r="K85" s="8">
        <v>0.42499999999999999</v>
      </c>
      <c r="L85" s="8">
        <v>0.40299999999999997</v>
      </c>
      <c r="M85" s="8">
        <v>0.36799999999999999</v>
      </c>
      <c r="N85" s="8">
        <v>0.34299999999999997</v>
      </c>
      <c r="O85" s="8">
        <v>0.313</v>
      </c>
      <c r="P85" s="8">
        <v>0.28499999999999998</v>
      </c>
      <c r="Q85" s="8">
        <v>0.24199999999999999</v>
      </c>
      <c r="R85" s="8">
        <v>0.17399999999999999</v>
      </c>
      <c r="S85" s="9">
        <v>0.76900000000000002</v>
      </c>
    </row>
    <row r="86" spans="1:19" s="8" customFormat="1" x14ac:dyDescent="0.2">
      <c r="A86" s="8" t="s">
        <v>55</v>
      </c>
      <c r="B86" s="8">
        <v>85</v>
      </c>
      <c r="C86" s="8">
        <v>0.17599999999999999</v>
      </c>
      <c r="D86" s="8">
        <v>0.45300000000000001</v>
      </c>
      <c r="E86" s="8">
        <v>0.69899999999999995</v>
      </c>
      <c r="F86" s="8">
        <v>0.59500000000000008</v>
      </c>
      <c r="G86" s="8">
        <v>0.53799999999999992</v>
      </c>
      <c r="H86" s="8">
        <v>0.48899999999999993</v>
      </c>
      <c r="I86" s="8">
        <v>0.46400000000000002</v>
      </c>
      <c r="J86" s="8">
        <v>0.441</v>
      </c>
      <c r="K86" s="8">
        <v>0.42099999999999999</v>
      </c>
      <c r="L86" s="8">
        <v>0.39900000000000002</v>
      </c>
      <c r="M86" s="8">
        <v>0.36599999999999999</v>
      </c>
      <c r="N86" s="8">
        <v>0.33900000000000002</v>
      </c>
      <c r="O86" s="8">
        <v>0.31</v>
      </c>
      <c r="P86" s="8">
        <v>0.28299999999999997</v>
      </c>
      <c r="Q86" s="8">
        <v>0.23900000000000002</v>
      </c>
      <c r="R86" s="8">
        <v>0.17300000000000001</v>
      </c>
      <c r="S86" s="9">
        <v>0.76100000000000001</v>
      </c>
    </row>
    <row r="87" spans="1:19" s="8" customFormat="1" x14ac:dyDescent="0.2">
      <c r="A87" s="8" t="s">
        <v>54</v>
      </c>
      <c r="B87" s="8">
        <v>105</v>
      </c>
      <c r="C87" s="8">
        <v>0.20799999999999999</v>
      </c>
      <c r="D87" s="8">
        <v>0.54400000000000004</v>
      </c>
      <c r="E87" s="8">
        <v>0.84699999999999998</v>
      </c>
      <c r="F87" s="8">
        <v>0.72299999999999998</v>
      </c>
      <c r="G87" s="8">
        <v>0.65399999999999991</v>
      </c>
      <c r="H87" s="8">
        <v>0.59500000000000008</v>
      </c>
      <c r="I87" s="8">
        <v>0.56499999999999995</v>
      </c>
      <c r="J87" s="8">
        <v>0.53700000000000003</v>
      </c>
      <c r="K87" s="8">
        <v>0.51200000000000001</v>
      </c>
      <c r="L87" s="8">
        <v>0.48500000000000004</v>
      </c>
      <c r="M87" s="8">
        <v>0.443</v>
      </c>
      <c r="N87" s="8">
        <v>0.41199999999999998</v>
      </c>
      <c r="O87" s="8">
        <v>0.377</v>
      </c>
      <c r="P87" s="8">
        <v>0.34200000000000003</v>
      </c>
      <c r="Q87" s="8">
        <v>0.28899999999999998</v>
      </c>
      <c r="R87" s="8">
        <v>0.20799999999999999</v>
      </c>
      <c r="S87" s="9">
        <v>0.92</v>
      </c>
    </row>
    <row r="88" spans="1:19" s="8" customFormat="1" x14ac:dyDescent="0.2">
      <c r="A88" s="8" t="s">
        <v>53</v>
      </c>
      <c r="B88" s="8">
        <v>125</v>
      </c>
      <c r="C88" s="8">
        <v>0.16300000000000001</v>
      </c>
      <c r="D88" s="8">
        <v>0.42499999999999999</v>
      </c>
      <c r="E88" s="8">
        <v>0.66</v>
      </c>
      <c r="F88" s="8">
        <v>0.56800000000000006</v>
      </c>
      <c r="G88" s="8">
        <v>0.51700000000000002</v>
      </c>
      <c r="H88" s="8">
        <v>0.47199999999999998</v>
      </c>
      <c r="I88" s="8">
        <v>0.44800000000000001</v>
      </c>
      <c r="J88" s="8">
        <v>0.42700000000000005</v>
      </c>
      <c r="K88" s="8">
        <v>0.40700000000000003</v>
      </c>
      <c r="L88" s="8">
        <v>0.38499999999999995</v>
      </c>
      <c r="M88" s="8">
        <v>0.35300000000000004</v>
      </c>
      <c r="N88" s="8">
        <v>0.32800000000000001</v>
      </c>
      <c r="O88" s="8">
        <v>0.3</v>
      </c>
      <c r="P88" s="8">
        <v>0.27399999999999997</v>
      </c>
      <c r="Q88" s="8">
        <v>0.23200000000000001</v>
      </c>
      <c r="R88" s="8">
        <v>0.16699999999999998</v>
      </c>
      <c r="S88" s="9">
        <v>0.72099999999999997</v>
      </c>
    </row>
    <row r="89" spans="1:19" s="8" customFormat="1" x14ac:dyDescent="0.2">
      <c r="A89" s="8" t="s">
        <v>52</v>
      </c>
      <c r="B89" s="8">
        <v>145</v>
      </c>
      <c r="C89" s="8">
        <v>0.13500000000000001</v>
      </c>
      <c r="D89" s="8">
        <v>0.35399999999999998</v>
      </c>
      <c r="E89" s="8">
        <v>0.54600000000000004</v>
      </c>
      <c r="F89" s="8">
        <v>0.47199999999999998</v>
      </c>
      <c r="G89" s="8">
        <v>0.42799999999999999</v>
      </c>
      <c r="H89" s="8">
        <v>0.39</v>
      </c>
      <c r="I89" s="8">
        <v>0.372</v>
      </c>
      <c r="J89" s="8">
        <v>0.35300000000000004</v>
      </c>
      <c r="K89" s="8">
        <v>0.33700000000000002</v>
      </c>
      <c r="L89" s="8">
        <v>0.31900000000000001</v>
      </c>
      <c r="M89" s="8">
        <v>0.29300000000000004</v>
      </c>
      <c r="N89" s="8">
        <v>0.27099999999999996</v>
      </c>
      <c r="O89" s="8">
        <v>0.248</v>
      </c>
      <c r="P89" s="8">
        <v>0.22599999999999998</v>
      </c>
      <c r="Q89" s="8">
        <v>0.189</v>
      </c>
      <c r="R89" s="8">
        <v>0.13799999999999998</v>
      </c>
      <c r="S89" s="9">
        <v>0.59699999999999998</v>
      </c>
    </row>
    <row r="90" spans="1:19" s="8" customFormat="1" x14ac:dyDescent="0.2">
      <c r="A90" s="8" t="s">
        <v>51</v>
      </c>
      <c r="B90" s="8">
        <v>5</v>
      </c>
      <c r="C90" s="8">
        <v>0.38400000000000001</v>
      </c>
      <c r="D90" s="8">
        <v>0.7380000000000001</v>
      </c>
      <c r="E90" s="8">
        <v>1.05</v>
      </c>
      <c r="F90" s="8">
        <v>0.78200000000000003</v>
      </c>
      <c r="G90" s="8">
        <v>0.66699999999999993</v>
      </c>
      <c r="H90" s="8">
        <v>0.59000000000000008</v>
      </c>
      <c r="I90" s="8">
        <v>0.55400000000000005</v>
      </c>
      <c r="J90" s="8">
        <v>0.52200000000000002</v>
      </c>
      <c r="K90" s="8">
        <v>0.496</v>
      </c>
      <c r="L90" s="8">
        <v>0.46900000000000003</v>
      </c>
      <c r="M90" s="8">
        <v>0.42799999999999999</v>
      </c>
      <c r="N90" s="8">
        <v>0.39800000000000002</v>
      </c>
      <c r="O90" s="8">
        <v>0.36499999999999999</v>
      </c>
      <c r="P90" s="8">
        <v>0.33599999999999997</v>
      </c>
      <c r="Q90" s="8">
        <v>0.28600000000000003</v>
      </c>
      <c r="R90" s="8">
        <v>0.214</v>
      </c>
      <c r="S90" s="9">
        <v>1.1599999999999999</v>
      </c>
    </row>
    <row r="91" spans="1:19" s="8" customFormat="1" x14ac:dyDescent="0.2">
      <c r="A91" s="8" t="s">
        <v>50</v>
      </c>
      <c r="B91" s="8">
        <v>25</v>
      </c>
      <c r="C91" s="8">
        <v>6.2199999999999991E-2</v>
      </c>
      <c r="D91" s="8">
        <v>0.184</v>
      </c>
      <c r="E91" s="8">
        <v>0.314</v>
      </c>
      <c r="F91" s="8">
        <v>0.28400000000000003</v>
      </c>
      <c r="G91" s="8">
        <v>0.26300000000000001</v>
      </c>
      <c r="H91" s="8">
        <v>0.24399999999999999</v>
      </c>
      <c r="I91" s="8">
        <v>0.23299999999999998</v>
      </c>
      <c r="J91" s="8">
        <v>0.224</v>
      </c>
      <c r="K91" s="8">
        <v>0.215</v>
      </c>
      <c r="L91" s="8">
        <v>0.20499999999999999</v>
      </c>
      <c r="M91" s="8">
        <v>0.189</v>
      </c>
      <c r="N91" s="8">
        <v>0.17599999999999999</v>
      </c>
      <c r="O91" s="8">
        <v>0.16300000000000001</v>
      </c>
      <c r="P91" s="8">
        <v>0.14899999999999999</v>
      </c>
      <c r="Q91" s="8">
        <v>0.126</v>
      </c>
      <c r="R91" s="8">
        <v>9.4200000000000006E-2</v>
      </c>
      <c r="S91" s="9">
        <v>0.36699999999999999</v>
      </c>
    </row>
    <row r="92" spans="1:19" s="8" customFormat="1" x14ac:dyDescent="0.2">
      <c r="A92" s="8" t="s">
        <v>49</v>
      </c>
      <c r="B92" s="8">
        <v>45</v>
      </c>
      <c r="C92" s="8">
        <v>0.10500000000000001</v>
      </c>
      <c r="D92" s="8">
        <v>0.378</v>
      </c>
      <c r="E92" s="8">
        <v>0.68599999999999994</v>
      </c>
      <c r="F92" s="8">
        <v>0.627</v>
      </c>
      <c r="G92" s="8">
        <v>0.59000000000000008</v>
      </c>
      <c r="H92" s="8">
        <v>0.55300000000000005</v>
      </c>
      <c r="I92" s="8">
        <v>0.53200000000000003</v>
      </c>
      <c r="J92" s="8">
        <v>0.51400000000000001</v>
      </c>
      <c r="K92" s="8">
        <v>0.49399999999999999</v>
      </c>
      <c r="L92" s="8">
        <v>0.47300000000000003</v>
      </c>
      <c r="M92" s="8">
        <v>0.44</v>
      </c>
      <c r="N92" s="8">
        <v>0.41300000000000003</v>
      </c>
      <c r="O92" s="8">
        <v>0.38200000000000001</v>
      </c>
      <c r="P92" s="8">
        <v>0.35199999999999998</v>
      </c>
      <c r="Q92" s="8">
        <v>0.30200000000000005</v>
      </c>
      <c r="R92" s="8">
        <v>0.224</v>
      </c>
      <c r="S92" s="9">
        <v>0.78600000000000003</v>
      </c>
    </row>
    <row r="93" spans="1:19" s="8" customFormat="1" x14ac:dyDescent="0.2">
      <c r="A93" s="8" t="s">
        <v>48</v>
      </c>
      <c r="B93" s="8">
        <v>65</v>
      </c>
      <c r="C93" s="8">
        <v>0.10199999999999999</v>
      </c>
      <c r="D93" s="8">
        <v>0.35899999999999999</v>
      </c>
      <c r="E93" s="8">
        <v>0.66100000000000003</v>
      </c>
      <c r="F93" s="8">
        <v>0.60499999999999998</v>
      </c>
      <c r="G93" s="8">
        <v>0.56899999999999995</v>
      </c>
      <c r="H93" s="8">
        <v>0.53399999999999992</v>
      </c>
      <c r="I93" s="8">
        <v>0.51400000000000001</v>
      </c>
      <c r="J93" s="8">
        <v>0.495</v>
      </c>
      <c r="K93" s="8">
        <v>0.47800000000000004</v>
      </c>
      <c r="L93" s="8">
        <v>0.45700000000000002</v>
      </c>
      <c r="M93" s="8">
        <v>0.42499999999999999</v>
      </c>
      <c r="N93" s="8">
        <v>0.4</v>
      </c>
      <c r="O93" s="8">
        <v>0.37</v>
      </c>
      <c r="P93" s="8">
        <v>0.34</v>
      </c>
      <c r="Q93" s="8">
        <v>0.29100000000000004</v>
      </c>
      <c r="R93" s="8">
        <v>0.216</v>
      </c>
      <c r="S93" s="9">
        <v>0.752</v>
      </c>
    </row>
    <row r="94" spans="1:19" s="8" customFormat="1" x14ac:dyDescent="0.2">
      <c r="A94" s="8" t="s">
        <v>47</v>
      </c>
      <c r="B94" s="8">
        <v>85</v>
      </c>
      <c r="C94" s="8">
        <v>0.1</v>
      </c>
      <c r="D94" s="8">
        <v>0.34099999999999997</v>
      </c>
      <c r="E94" s="8">
        <v>0.625</v>
      </c>
      <c r="F94" s="8">
        <v>0.56999999999999995</v>
      </c>
      <c r="G94" s="8">
        <v>0.53500000000000003</v>
      </c>
      <c r="H94" s="8">
        <v>0.502</v>
      </c>
      <c r="I94" s="8">
        <v>0.48299999999999998</v>
      </c>
      <c r="J94" s="8">
        <v>0.46500000000000002</v>
      </c>
      <c r="K94" s="8">
        <v>0.44800000000000001</v>
      </c>
      <c r="L94" s="8">
        <v>0.42899999999999999</v>
      </c>
      <c r="M94" s="8">
        <v>0.39900000000000002</v>
      </c>
      <c r="N94" s="8">
        <v>0.375</v>
      </c>
      <c r="O94" s="8">
        <v>0.34600000000000003</v>
      </c>
      <c r="P94" s="8">
        <v>0.32</v>
      </c>
      <c r="Q94" s="8">
        <v>0.27399999999999997</v>
      </c>
      <c r="R94" s="8">
        <v>0.20300000000000001</v>
      </c>
      <c r="S94" s="9">
        <v>0.70799999999999996</v>
      </c>
    </row>
    <row r="95" spans="1:19" s="8" customFormat="1" x14ac:dyDescent="0.2">
      <c r="A95" s="8" t="s">
        <v>46</v>
      </c>
      <c r="B95" s="8">
        <v>105</v>
      </c>
      <c r="C95" s="8">
        <v>8.8800000000000004E-2</v>
      </c>
      <c r="D95" s="8">
        <v>0.3</v>
      </c>
      <c r="E95" s="8">
        <v>0.54</v>
      </c>
      <c r="F95" s="8">
        <v>0.49299999999999994</v>
      </c>
      <c r="G95" s="8">
        <v>0.46200000000000002</v>
      </c>
      <c r="H95" s="8">
        <v>0.432</v>
      </c>
      <c r="I95" s="8">
        <v>0.41599999999999998</v>
      </c>
      <c r="J95" s="8">
        <v>0.4</v>
      </c>
      <c r="K95" s="8">
        <v>0.38499999999999995</v>
      </c>
      <c r="L95" s="8">
        <v>0.36900000000000005</v>
      </c>
      <c r="M95" s="8">
        <v>0.34099999999999997</v>
      </c>
      <c r="N95" s="8">
        <v>0.32</v>
      </c>
      <c r="O95" s="8">
        <v>0.29599999999999999</v>
      </c>
      <c r="P95" s="8">
        <v>0.27200000000000002</v>
      </c>
      <c r="Q95" s="8">
        <v>0.23299999999999998</v>
      </c>
      <c r="R95" s="8">
        <v>0.17200000000000001</v>
      </c>
      <c r="S95" s="9">
        <v>0.61</v>
      </c>
    </row>
    <row r="96" spans="1:19" s="8" customFormat="1" x14ac:dyDescent="0.2">
      <c r="A96" s="8" t="s">
        <v>45</v>
      </c>
      <c r="B96" s="8">
        <v>125</v>
      </c>
      <c r="C96" s="8">
        <v>6.3700000000000007E-2</v>
      </c>
      <c r="D96" s="8">
        <v>0.185</v>
      </c>
      <c r="E96" s="8">
        <v>0.316</v>
      </c>
      <c r="F96" s="8">
        <v>0.28299999999999997</v>
      </c>
      <c r="G96" s="8">
        <v>0.26200000000000001</v>
      </c>
      <c r="H96" s="8">
        <v>0.24199999999999999</v>
      </c>
      <c r="I96" s="8">
        <v>0.23100000000000001</v>
      </c>
      <c r="J96" s="8">
        <v>0.221</v>
      </c>
      <c r="K96" s="8">
        <v>0.21199999999999999</v>
      </c>
      <c r="L96" s="8">
        <v>0.20200000000000001</v>
      </c>
      <c r="M96" s="8">
        <v>0.187</v>
      </c>
      <c r="N96" s="8">
        <v>0.17599999999999999</v>
      </c>
      <c r="O96" s="8">
        <v>0.16200000000000001</v>
      </c>
      <c r="P96" s="8">
        <v>0.14799999999999999</v>
      </c>
      <c r="Q96" s="8">
        <v>0.127</v>
      </c>
      <c r="R96" s="8">
        <v>9.2700000000000005E-2</v>
      </c>
      <c r="S96" s="9">
        <v>0.35799999999999998</v>
      </c>
    </row>
    <row r="97" spans="1:19" s="8" customFormat="1" x14ac:dyDescent="0.2">
      <c r="A97" s="8" t="s">
        <v>44</v>
      </c>
      <c r="B97" s="8">
        <v>145</v>
      </c>
      <c r="C97" s="8">
        <v>6.1500000000000006E-2</v>
      </c>
      <c r="D97" s="8">
        <v>0.16600000000000001</v>
      </c>
      <c r="E97" s="8">
        <v>0.27700000000000002</v>
      </c>
      <c r="F97" s="8">
        <v>0.248</v>
      </c>
      <c r="G97" s="8">
        <v>0.22800000000000001</v>
      </c>
      <c r="H97" s="8">
        <v>0.21000000000000002</v>
      </c>
      <c r="I97" s="8">
        <v>0.2</v>
      </c>
      <c r="J97" s="8">
        <v>0.191</v>
      </c>
      <c r="K97" s="8">
        <v>0.182</v>
      </c>
      <c r="L97" s="8">
        <v>0.17300000000000001</v>
      </c>
      <c r="M97" s="8">
        <v>0.161</v>
      </c>
      <c r="N97" s="8">
        <v>0.15</v>
      </c>
      <c r="O97" s="8">
        <v>0.13799999999999998</v>
      </c>
      <c r="P97" s="8">
        <v>0.127</v>
      </c>
      <c r="Q97" s="8">
        <v>0.10900000000000001</v>
      </c>
      <c r="R97" s="8">
        <v>7.9200000000000007E-2</v>
      </c>
      <c r="S97" s="9">
        <v>0.314</v>
      </c>
    </row>
    <row r="98" spans="1:19" s="8" customFormat="1" x14ac:dyDescent="0.2">
      <c r="A98" s="8" t="s">
        <v>43</v>
      </c>
      <c r="B98" s="8">
        <v>5</v>
      </c>
      <c r="C98" s="8">
        <v>0.11</v>
      </c>
      <c r="D98" s="8">
        <v>0.40099999999999997</v>
      </c>
      <c r="E98" s="8">
        <v>0.72400000000000009</v>
      </c>
      <c r="F98" s="8">
        <v>0.66100000000000003</v>
      </c>
      <c r="G98" s="8">
        <v>0.621</v>
      </c>
      <c r="H98" s="8">
        <v>0.58100000000000007</v>
      </c>
      <c r="I98" s="8">
        <v>0.55900000000000005</v>
      </c>
      <c r="J98" s="8">
        <v>0.53900000000000003</v>
      </c>
      <c r="K98" s="8">
        <v>0.52100000000000002</v>
      </c>
      <c r="L98" s="8">
        <v>0.49799999999999994</v>
      </c>
      <c r="M98" s="8">
        <v>0.46500000000000002</v>
      </c>
      <c r="N98" s="8">
        <v>0.438</v>
      </c>
      <c r="O98" s="8">
        <v>0.40600000000000003</v>
      </c>
      <c r="P98" s="8">
        <v>0.374</v>
      </c>
      <c r="Q98" s="8">
        <v>0.32100000000000001</v>
      </c>
      <c r="R98" s="8">
        <v>0.23299999999999998</v>
      </c>
      <c r="S98" s="9">
        <v>0.78600000000000003</v>
      </c>
    </row>
    <row r="99" spans="1:19" s="8" customFormat="1" x14ac:dyDescent="0.2">
      <c r="A99" s="8" t="s">
        <v>42</v>
      </c>
      <c r="B99" s="8">
        <v>25</v>
      </c>
      <c r="C99" s="8">
        <v>0.14100000000000001</v>
      </c>
      <c r="D99" s="8">
        <v>0.52800000000000002</v>
      </c>
      <c r="E99" s="8">
        <v>0.81300000000000006</v>
      </c>
      <c r="F99" s="8">
        <v>0.71199999999999997</v>
      </c>
      <c r="G99" s="8">
        <v>0.65</v>
      </c>
      <c r="H99" s="8">
        <v>0.59199999999999997</v>
      </c>
      <c r="I99" s="8">
        <v>0.56099999999999994</v>
      </c>
      <c r="J99" s="8">
        <v>0.53300000000000003</v>
      </c>
      <c r="K99" s="8">
        <v>0.50600000000000001</v>
      </c>
      <c r="L99" s="8">
        <v>0.47499999999999998</v>
      </c>
      <c r="M99" s="8">
        <v>0.43</v>
      </c>
      <c r="N99" s="8">
        <v>0.39399999999999996</v>
      </c>
      <c r="O99" s="8">
        <v>0.35499999999999998</v>
      </c>
      <c r="P99" s="8">
        <v>0.315</v>
      </c>
      <c r="Q99" s="8">
        <v>0.255</v>
      </c>
      <c r="R99" s="8">
        <v>0.16500000000000001</v>
      </c>
      <c r="S99" s="9">
        <v>0.85299999999999998</v>
      </c>
    </row>
    <row r="100" spans="1:19" s="8" customFormat="1" x14ac:dyDescent="0.2">
      <c r="A100" s="8" t="s">
        <v>41</v>
      </c>
      <c r="B100" s="8">
        <v>45</v>
      </c>
      <c r="C100" s="8">
        <v>7.6499999999999999E-2</v>
      </c>
      <c r="D100" s="8">
        <v>0.27</v>
      </c>
      <c r="E100" s="8">
        <v>0.46500000000000002</v>
      </c>
      <c r="F100" s="8">
        <v>0.41899999999999998</v>
      </c>
      <c r="G100" s="8">
        <v>0.39</v>
      </c>
      <c r="H100" s="8">
        <v>0.36299999999999999</v>
      </c>
      <c r="I100" s="8">
        <v>0.34799999999999998</v>
      </c>
      <c r="J100" s="8">
        <v>0.33500000000000002</v>
      </c>
      <c r="K100" s="8">
        <v>0.32200000000000001</v>
      </c>
      <c r="L100" s="8">
        <v>0.30599999999999999</v>
      </c>
      <c r="M100" s="8">
        <v>0.28600000000000003</v>
      </c>
      <c r="N100" s="8">
        <v>0.26800000000000002</v>
      </c>
      <c r="O100" s="8">
        <v>0.248</v>
      </c>
      <c r="P100" s="8">
        <v>0.22599999999999998</v>
      </c>
      <c r="Q100" s="8">
        <v>0.191</v>
      </c>
      <c r="R100" s="8">
        <v>0.13600000000000001</v>
      </c>
      <c r="S100" s="9">
        <v>0.49299999999999994</v>
      </c>
    </row>
    <row r="101" spans="1:19" s="8" customFormat="1" x14ac:dyDescent="0.2">
      <c r="A101" s="8" t="s">
        <v>40</v>
      </c>
      <c r="B101" s="8">
        <v>65</v>
      </c>
      <c r="C101" s="8">
        <v>0.26400000000000001</v>
      </c>
      <c r="D101" s="8">
        <v>1.1800000000000002</v>
      </c>
      <c r="E101" s="8">
        <v>2.29</v>
      </c>
      <c r="F101" s="8">
        <v>2.11</v>
      </c>
      <c r="G101" s="8">
        <v>2</v>
      </c>
      <c r="H101" s="8">
        <v>1.89</v>
      </c>
      <c r="I101" s="8">
        <v>1.82</v>
      </c>
      <c r="J101" s="8">
        <v>1.77</v>
      </c>
      <c r="K101" s="8">
        <v>1.71</v>
      </c>
      <c r="L101" s="8">
        <v>1.65</v>
      </c>
      <c r="M101" s="8">
        <v>1.55</v>
      </c>
      <c r="N101" s="8">
        <v>1.46</v>
      </c>
      <c r="O101" s="8">
        <v>1.36</v>
      </c>
      <c r="P101" s="8">
        <v>1.26</v>
      </c>
      <c r="Q101" s="8">
        <v>1.0900000000000001</v>
      </c>
      <c r="R101" s="8">
        <v>0.79699999999999993</v>
      </c>
      <c r="S101" s="9">
        <v>2.4299999999999997</v>
      </c>
    </row>
    <row r="102" spans="1:19" s="8" customFormat="1" x14ac:dyDescent="0.2">
      <c r="A102" s="8" t="s">
        <v>39</v>
      </c>
      <c r="B102" s="8">
        <v>85</v>
      </c>
      <c r="C102" s="8">
        <v>0.26500000000000001</v>
      </c>
      <c r="D102" s="8">
        <v>1.28</v>
      </c>
      <c r="E102" s="8">
        <v>2.65</v>
      </c>
      <c r="F102" s="8">
        <v>2.4699999999999998</v>
      </c>
      <c r="G102" s="8">
        <v>2.35</v>
      </c>
      <c r="H102" s="8">
        <v>2.2200000000000002</v>
      </c>
      <c r="I102" s="8">
        <v>2.16</v>
      </c>
      <c r="J102" s="8">
        <v>2.1</v>
      </c>
      <c r="K102" s="8">
        <v>2.04</v>
      </c>
      <c r="L102" s="8">
        <v>1.96</v>
      </c>
      <c r="M102" s="8">
        <v>1.85</v>
      </c>
      <c r="N102" s="8">
        <v>1.76</v>
      </c>
      <c r="O102" s="8">
        <v>1.65</v>
      </c>
      <c r="P102" s="8">
        <v>1.5299999999999998</v>
      </c>
      <c r="Q102" s="8">
        <v>1.34</v>
      </c>
      <c r="R102" s="8">
        <v>0.98799999999999999</v>
      </c>
      <c r="S102" s="9">
        <v>2.84</v>
      </c>
    </row>
    <row r="103" spans="1:19" s="8" customFormat="1" x14ac:dyDescent="0.2">
      <c r="A103" s="8" t="s">
        <v>38</v>
      </c>
      <c r="B103" s="8">
        <v>105</v>
      </c>
      <c r="C103" s="8">
        <v>0.114</v>
      </c>
      <c r="D103" s="8">
        <v>0.49299999999999994</v>
      </c>
      <c r="E103" s="8">
        <v>0.99700000000000011</v>
      </c>
      <c r="F103" s="8">
        <v>0.92599999999999993</v>
      </c>
      <c r="G103" s="8">
        <v>0.879</v>
      </c>
      <c r="H103" s="8">
        <v>0.83299999999999996</v>
      </c>
      <c r="I103" s="8">
        <v>0.80699999999999994</v>
      </c>
      <c r="J103" s="8">
        <v>0.78400000000000003</v>
      </c>
      <c r="K103" s="8">
        <v>0.75900000000000001</v>
      </c>
      <c r="L103" s="8">
        <v>0.73199999999999998</v>
      </c>
      <c r="M103" s="8">
        <v>0.69</v>
      </c>
      <c r="N103" s="8">
        <v>0.65500000000000003</v>
      </c>
      <c r="O103" s="8">
        <v>0.61199999999999999</v>
      </c>
      <c r="P103" s="8">
        <v>0.56899999999999995</v>
      </c>
      <c r="Q103" s="8">
        <v>0.496</v>
      </c>
      <c r="R103" s="8">
        <v>0.36799999999999999</v>
      </c>
      <c r="S103" s="9">
        <v>1.08</v>
      </c>
    </row>
    <row r="104" spans="1:19" s="8" customFormat="1" x14ac:dyDescent="0.2">
      <c r="A104" s="8" t="s">
        <v>37</v>
      </c>
      <c r="B104" s="8">
        <v>125</v>
      </c>
      <c r="C104" s="8">
        <v>7.8300000000000008E-2</v>
      </c>
      <c r="D104" s="8">
        <v>0.33</v>
      </c>
      <c r="E104" s="8">
        <v>0.66299999999999992</v>
      </c>
      <c r="F104" s="8">
        <v>0.61699999999999999</v>
      </c>
      <c r="G104" s="8">
        <v>0.58399999999999996</v>
      </c>
      <c r="H104" s="8">
        <v>0.55300000000000005</v>
      </c>
      <c r="I104" s="8">
        <v>0.53700000000000003</v>
      </c>
      <c r="J104" s="8">
        <v>0.51900000000000002</v>
      </c>
      <c r="K104" s="8">
        <v>0.504</v>
      </c>
      <c r="L104" s="8">
        <v>0.48700000000000004</v>
      </c>
      <c r="M104" s="8">
        <v>0.45700000000000002</v>
      </c>
      <c r="N104" s="8">
        <v>0.434</v>
      </c>
      <c r="O104" s="8">
        <v>0.40499999999999997</v>
      </c>
      <c r="P104" s="8">
        <v>0.377</v>
      </c>
      <c r="Q104" s="8">
        <v>0.32800000000000001</v>
      </c>
      <c r="R104" s="8">
        <v>0.24299999999999999</v>
      </c>
      <c r="S104" s="9">
        <v>0.72000000000000008</v>
      </c>
    </row>
    <row r="105" spans="1:19" s="8" customFormat="1" x14ac:dyDescent="0.2">
      <c r="A105" s="8" t="s">
        <v>36</v>
      </c>
      <c r="B105" s="8">
        <v>145</v>
      </c>
      <c r="C105" s="8">
        <v>8.5000000000000006E-2</v>
      </c>
      <c r="D105" s="8">
        <v>0.33100000000000002</v>
      </c>
      <c r="E105" s="8">
        <v>0.64600000000000002</v>
      </c>
      <c r="F105" s="8">
        <v>0.59399999999999997</v>
      </c>
      <c r="G105" s="8">
        <v>0.56200000000000006</v>
      </c>
      <c r="H105" s="8">
        <v>0.53</v>
      </c>
      <c r="I105" s="8">
        <v>0.51300000000000001</v>
      </c>
      <c r="J105" s="8">
        <v>0.49700000000000005</v>
      </c>
      <c r="K105" s="8">
        <v>0.48299999999999998</v>
      </c>
      <c r="L105" s="8">
        <v>0.46500000000000002</v>
      </c>
      <c r="M105" s="8">
        <v>0.435</v>
      </c>
      <c r="N105" s="8">
        <v>0.41399999999999998</v>
      </c>
      <c r="O105" s="8">
        <v>0.38699999999999996</v>
      </c>
      <c r="P105" s="8">
        <v>0.35799999999999998</v>
      </c>
      <c r="Q105" s="8">
        <v>0.31</v>
      </c>
      <c r="R105" s="8">
        <v>0.22900000000000001</v>
      </c>
      <c r="S105" s="9">
        <v>0.7</v>
      </c>
    </row>
    <row r="106" spans="1:19" s="8" customFormat="1" x14ac:dyDescent="0.2">
      <c r="A106" s="8" t="s">
        <v>35</v>
      </c>
      <c r="B106" s="8">
        <v>5</v>
      </c>
      <c r="C106" s="8">
        <v>7.5600000000000001E-2</v>
      </c>
      <c r="D106" s="8">
        <v>0.28600000000000003</v>
      </c>
      <c r="E106" s="8">
        <v>0.54699999999999993</v>
      </c>
      <c r="F106" s="8">
        <v>0.505</v>
      </c>
      <c r="G106" s="8">
        <v>0.47699999999999998</v>
      </c>
      <c r="H106" s="8">
        <v>0.44900000000000001</v>
      </c>
      <c r="I106" s="8">
        <v>0.43600000000000005</v>
      </c>
      <c r="J106" s="8">
        <v>0.41899999999999998</v>
      </c>
      <c r="K106" s="8">
        <v>0.40700000000000003</v>
      </c>
      <c r="L106" s="8">
        <v>0.39300000000000002</v>
      </c>
      <c r="M106" s="8">
        <v>0.36699999999999999</v>
      </c>
      <c r="N106" s="8">
        <v>0.34799999999999998</v>
      </c>
      <c r="O106" s="8">
        <v>0.32500000000000001</v>
      </c>
      <c r="P106" s="8">
        <v>0.30200000000000005</v>
      </c>
      <c r="Q106" s="8">
        <v>0.26200000000000001</v>
      </c>
      <c r="R106" s="8">
        <v>0.193</v>
      </c>
      <c r="S106" s="9">
        <v>0.59299999999999997</v>
      </c>
    </row>
    <row r="107" spans="1:19" s="8" customFormat="1" x14ac:dyDescent="0.2">
      <c r="A107" s="8" t="s">
        <v>34</v>
      </c>
      <c r="B107" s="8">
        <v>25</v>
      </c>
      <c r="C107" s="8">
        <v>5.9299999999999999E-2</v>
      </c>
      <c r="D107" s="8">
        <v>0.223</v>
      </c>
      <c r="E107" s="8">
        <v>0.41899999999999998</v>
      </c>
      <c r="F107" s="8">
        <v>0.38699999999999996</v>
      </c>
      <c r="G107" s="8">
        <v>0.36399999999999999</v>
      </c>
      <c r="H107" s="8">
        <v>0.34299999999999997</v>
      </c>
      <c r="I107" s="8">
        <v>0.33</v>
      </c>
      <c r="J107" s="8">
        <v>0.31900000000000001</v>
      </c>
      <c r="K107" s="8">
        <v>0.31</v>
      </c>
      <c r="L107" s="8">
        <v>0.29899999999999999</v>
      </c>
      <c r="M107" s="8">
        <v>0.27900000000000003</v>
      </c>
      <c r="N107" s="8">
        <v>0.26500000000000001</v>
      </c>
      <c r="O107" s="8">
        <v>0.247</v>
      </c>
      <c r="P107" s="8">
        <v>0.22900000000000001</v>
      </c>
      <c r="Q107" s="8">
        <v>0.19799999999999998</v>
      </c>
      <c r="R107" s="8">
        <v>0.14499999999999999</v>
      </c>
      <c r="S107" s="9">
        <v>0.45100000000000001</v>
      </c>
    </row>
    <row r="108" spans="1:19" s="8" customFormat="1" x14ac:dyDescent="0.2">
      <c r="A108" s="8" t="s">
        <v>33</v>
      </c>
      <c r="B108" s="8">
        <v>45</v>
      </c>
      <c r="C108" s="8">
        <v>5.3800000000000001E-2</v>
      </c>
      <c r="D108" s="8">
        <v>0.2</v>
      </c>
      <c r="E108" s="8">
        <v>0.374</v>
      </c>
      <c r="F108" s="8">
        <v>0.34400000000000003</v>
      </c>
      <c r="G108" s="8">
        <v>0.32400000000000001</v>
      </c>
      <c r="H108" s="8">
        <v>0.30499999999999999</v>
      </c>
      <c r="I108" s="8">
        <v>0.29399999999999998</v>
      </c>
      <c r="J108" s="8">
        <v>0.28400000000000003</v>
      </c>
      <c r="K108" s="8">
        <v>0.27500000000000002</v>
      </c>
      <c r="L108" s="8">
        <v>0.26500000000000001</v>
      </c>
      <c r="M108" s="8">
        <v>0.248</v>
      </c>
      <c r="N108" s="8">
        <v>0.23499999999999999</v>
      </c>
      <c r="O108" s="8">
        <v>0.219</v>
      </c>
      <c r="P108" s="8">
        <v>0.20300000000000001</v>
      </c>
      <c r="Q108" s="8">
        <v>0.17499999999999999</v>
      </c>
      <c r="R108" s="8">
        <v>0.128</v>
      </c>
      <c r="S108" s="9">
        <v>0.39900000000000002</v>
      </c>
    </row>
    <row r="109" spans="1:19" s="8" customFormat="1" x14ac:dyDescent="0.2">
      <c r="A109" s="8" t="s">
        <v>32</v>
      </c>
      <c r="B109" s="8">
        <v>65</v>
      </c>
      <c r="C109" s="8">
        <v>7.4300000000000005E-2</v>
      </c>
      <c r="D109" s="8">
        <v>0.30399999999999999</v>
      </c>
      <c r="E109" s="8">
        <v>0.52400000000000002</v>
      </c>
      <c r="F109" s="8">
        <v>0.47800000000000004</v>
      </c>
      <c r="G109" s="8">
        <v>0.44800000000000001</v>
      </c>
      <c r="H109" s="8">
        <v>0.41800000000000004</v>
      </c>
      <c r="I109" s="8">
        <v>0.40200000000000002</v>
      </c>
      <c r="J109" s="8">
        <v>0.38499999999999995</v>
      </c>
      <c r="K109" s="8">
        <v>0.372</v>
      </c>
      <c r="L109" s="8">
        <v>0.35499999999999998</v>
      </c>
      <c r="M109" s="8">
        <v>0.32800000000000001</v>
      </c>
      <c r="N109" s="8">
        <v>0.307</v>
      </c>
      <c r="O109" s="8">
        <v>0.28200000000000003</v>
      </c>
      <c r="P109" s="8">
        <v>0.25700000000000001</v>
      </c>
      <c r="Q109" s="8">
        <v>0.217</v>
      </c>
      <c r="R109" s="8">
        <v>0.152</v>
      </c>
      <c r="S109" s="9">
        <v>0.55099999999999993</v>
      </c>
    </row>
    <row r="110" spans="1:19" s="8" customFormat="1" x14ac:dyDescent="0.2">
      <c r="A110" s="8" t="s">
        <v>31</v>
      </c>
      <c r="B110" s="8">
        <v>85</v>
      </c>
      <c r="C110" s="8">
        <v>5.0899999999999994E-2</v>
      </c>
      <c r="D110" s="8">
        <v>0.214</v>
      </c>
      <c r="E110" s="8">
        <v>0.40600000000000003</v>
      </c>
      <c r="F110" s="8">
        <v>0.377</v>
      </c>
      <c r="G110" s="8">
        <v>0.35699999999999998</v>
      </c>
      <c r="H110" s="8">
        <v>0.33700000000000002</v>
      </c>
      <c r="I110" s="8">
        <v>0.32600000000000001</v>
      </c>
      <c r="J110" s="8">
        <v>0.315</v>
      </c>
      <c r="K110" s="8">
        <v>0.30499999999999999</v>
      </c>
      <c r="L110" s="8">
        <v>0.29500000000000004</v>
      </c>
      <c r="M110" s="8">
        <v>0.27500000000000002</v>
      </c>
      <c r="N110" s="8">
        <v>0.26200000000000001</v>
      </c>
      <c r="O110" s="8">
        <v>0.24399999999999999</v>
      </c>
      <c r="P110" s="8">
        <v>0.22500000000000001</v>
      </c>
      <c r="Q110" s="8">
        <v>0.19500000000000001</v>
      </c>
      <c r="R110" s="8">
        <v>0.14300000000000002</v>
      </c>
      <c r="S110" s="9">
        <v>0.432</v>
      </c>
    </row>
    <row r="111" spans="1:19" s="8" customFormat="1" x14ac:dyDescent="0.2">
      <c r="A111" s="8" t="s">
        <v>29</v>
      </c>
      <c r="B111" s="8">
        <v>105</v>
      </c>
      <c r="C111" s="8">
        <v>5.4500000000000007E-2</v>
      </c>
      <c r="D111" s="8">
        <v>0.222</v>
      </c>
      <c r="E111" s="8">
        <v>0.42299999999999999</v>
      </c>
      <c r="F111" s="8">
        <v>0.39200000000000002</v>
      </c>
      <c r="G111" s="8">
        <v>0.372</v>
      </c>
      <c r="H111" s="8">
        <v>0.35100000000000003</v>
      </c>
      <c r="I111" s="8">
        <v>0.33900000000000002</v>
      </c>
      <c r="J111" s="8">
        <v>0.32800000000000001</v>
      </c>
      <c r="K111" s="8">
        <v>0.31900000000000001</v>
      </c>
      <c r="L111" s="8">
        <v>0.307</v>
      </c>
      <c r="M111" s="8">
        <v>0.28699999999999998</v>
      </c>
      <c r="N111" s="8">
        <v>0.27200000000000002</v>
      </c>
      <c r="O111" s="8">
        <v>0.254</v>
      </c>
      <c r="P111" s="8">
        <v>0.23499999999999999</v>
      </c>
      <c r="Q111" s="8">
        <v>0.20300000000000001</v>
      </c>
      <c r="R111" s="8">
        <v>0.14899999999999999</v>
      </c>
      <c r="S111" s="9">
        <v>0.45</v>
      </c>
    </row>
    <row r="112" spans="1:19" s="8" customFormat="1" x14ac:dyDescent="0.2">
      <c r="A112" s="8" t="s">
        <v>28</v>
      </c>
      <c r="B112" s="8">
        <v>125</v>
      </c>
      <c r="C112" s="8">
        <v>5.33E-2</v>
      </c>
      <c r="D112" s="8">
        <v>0.21800000000000003</v>
      </c>
      <c r="E112" s="8">
        <v>0.41100000000000003</v>
      </c>
      <c r="F112" s="8">
        <v>0.38100000000000001</v>
      </c>
      <c r="G112" s="8">
        <v>0.36000000000000004</v>
      </c>
      <c r="H112" s="8">
        <v>0.34</v>
      </c>
      <c r="I112" s="8">
        <v>0.33</v>
      </c>
      <c r="J112" s="8">
        <v>0.32</v>
      </c>
      <c r="K112" s="8">
        <v>0.308</v>
      </c>
      <c r="L112" s="8">
        <v>0.29799999999999999</v>
      </c>
      <c r="M112" s="8">
        <v>0.27999999999999997</v>
      </c>
      <c r="N112" s="8">
        <v>0.26500000000000001</v>
      </c>
      <c r="O112" s="8">
        <v>0.247</v>
      </c>
      <c r="P112" s="8">
        <v>0.22800000000000001</v>
      </c>
      <c r="Q112" s="8">
        <v>0.19699999999999998</v>
      </c>
      <c r="R112" s="8">
        <v>0.14400000000000002</v>
      </c>
      <c r="S112" s="9">
        <v>0.442</v>
      </c>
    </row>
    <row r="113" spans="1:19" s="8" customFormat="1" x14ac:dyDescent="0.2">
      <c r="A113" s="8" t="s">
        <v>27</v>
      </c>
      <c r="B113" s="8">
        <v>145</v>
      </c>
      <c r="C113" s="8">
        <v>5.8100000000000006E-2</v>
      </c>
      <c r="D113" s="8">
        <v>0.21199999999999999</v>
      </c>
      <c r="E113" s="8">
        <v>0.38200000000000001</v>
      </c>
      <c r="F113" s="8">
        <v>0.34900000000000003</v>
      </c>
      <c r="G113" s="8">
        <v>0.32800000000000001</v>
      </c>
      <c r="H113" s="8">
        <v>0.308</v>
      </c>
      <c r="I113" s="8">
        <v>0.29799999999999999</v>
      </c>
      <c r="J113" s="8">
        <v>0.28699999999999998</v>
      </c>
      <c r="K113" s="8">
        <v>0.27700000000000002</v>
      </c>
      <c r="L113" s="8">
        <v>0.26699999999999996</v>
      </c>
      <c r="M113" s="8">
        <v>0.248</v>
      </c>
      <c r="N113" s="8">
        <v>0.23399999999999999</v>
      </c>
      <c r="O113" s="8">
        <v>0.21800000000000003</v>
      </c>
      <c r="P113" s="8">
        <v>0.2</v>
      </c>
      <c r="Q113" s="8">
        <v>0.17300000000000001</v>
      </c>
      <c r="R113" s="8">
        <v>0.125</v>
      </c>
      <c r="S113" s="9">
        <v>0.40600000000000003</v>
      </c>
    </row>
    <row r="114" spans="1:19" s="8" customFormat="1" x14ac:dyDescent="0.2">
      <c r="A114" s="8" t="s">
        <v>26</v>
      </c>
      <c r="B114" s="8">
        <v>5</v>
      </c>
      <c r="C114" s="8">
        <v>6.4999999999999988E-2</v>
      </c>
      <c r="D114" s="8">
        <v>0.2</v>
      </c>
      <c r="E114" s="8">
        <v>0.32100000000000001</v>
      </c>
      <c r="F114" s="8">
        <v>0.28699999999999998</v>
      </c>
      <c r="G114" s="8">
        <v>0.26400000000000001</v>
      </c>
      <c r="H114" s="8">
        <v>0.24399999999999999</v>
      </c>
      <c r="I114" s="8">
        <v>0.23299999999999998</v>
      </c>
      <c r="J114" s="8">
        <v>0.223</v>
      </c>
      <c r="K114" s="8">
        <v>0.21299999999999999</v>
      </c>
      <c r="L114" s="8">
        <v>0.20300000000000001</v>
      </c>
      <c r="M114" s="8">
        <v>0.187</v>
      </c>
      <c r="N114" s="8">
        <v>0.17300000000000001</v>
      </c>
      <c r="O114" s="8">
        <v>0.159</v>
      </c>
      <c r="P114" s="8">
        <v>0.14400000000000002</v>
      </c>
      <c r="Q114" s="8">
        <v>0.121</v>
      </c>
      <c r="R114" s="8">
        <v>8.5099999999999995E-2</v>
      </c>
      <c r="S114" s="9">
        <v>0.34299999999999997</v>
      </c>
    </row>
    <row r="115" spans="1:19" s="8" customFormat="1" x14ac:dyDescent="0.2">
      <c r="A115" s="8" t="s">
        <v>25</v>
      </c>
      <c r="B115" s="8">
        <v>25</v>
      </c>
      <c r="C115" s="8">
        <v>7.2399999999999992E-2</v>
      </c>
      <c r="D115" s="8">
        <v>0.23800000000000002</v>
      </c>
      <c r="E115" s="8">
        <v>0.374</v>
      </c>
      <c r="F115" s="8">
        <v>0.32899999999999996</v>
      </c>
      <c r="G115" s="8">
        <v>0.30299999999999999</v>
      </c>
      <c r="H115" s="8">
        <v>0.27799999999999997</v>
      </c>
      <c r="I115" s="8">
        <v>0.26400000000000001</v>
      </c>
      <c r="J115" s="8">
        <v>0.253</v>
      </c>
      <c r="K115" s="8">
        <v>0.24000000000000002</v>
      </c>
      <c r="L115" s="8">
        <v>0.22900000000000001</v>
      </c>
      <c r="M115" s="8">
        <v>0.20799999999999999</v>
      </c>
      <c r="N115" s="8">
        <v>0.193</v>
      </c>
      <c r="O115" s="8">
        <v>0.17499999999999999</v>
      </c>
      <c r="P115" s="8">
        <v>0.158</v>
      </c>
      <c r="Q115" s="8">
        <v>0.13200000000000001</v>
      </c>
      <c r="R115" s="8">
        <v>8.9499999999999996E-2</v>
      </c>
      <c r="S115" s="9">
        <v>0.39599999999999996</v>
      </c>
    </row>
    <row r="116" spans="1:19" s="8" customFormat="1" x14ac:dyDescent="0.2">
      <c r="A116" s="8" t="s">
        <v>24</v>
      </c>
      <c r="B116" s="8">
        <v>45</v>
      </c>
      <c r="C116" s="8">
        <v>0.11600000000000001</v>
      </c>
      <c r="D116" s="8">
        <v>0.313</v>
      </c>
      <c r="E116" s="8">
        <v>0.48000000000000004</v>
      </c>
      <c r="F116" s="8">
        <v>0.41300000000000003</v>
      </c>
      <c r="G116" s="8">
        <v>0.377</v>
      </c>
      <c r="H116" s="8">
        <v>0.34299999999999997</v>
      </c>
      <c r="I116" s="8">
        <v>0.32699999999999996</v>
      </c>
      <c r="J116" s="8">
        <v>0.312</v>
      </c>
      <c r="K116" s="8">
        <v>0.29500000000000004</v>
      </c>
      <c r="L116" s="8">
        <v>0.28200000000000003</v>
      </c>
      <c r="M116" s="8">
        <v>0.25700000000000001</v>
      </c>
      <c r="N116" s="8">
        <v>0.23900000000000002</v>
      </c>
      <c r="O116" s="8">
        <v>0.21800000000000003</v>
      </c>
      <c r="P116" s="8">
        <v>0.19799999999999998</v>
      </c>
      <c r="Q116" s="8">
        <v>0.16699999999999998</v>
      </c>
      <c r="R116" s="8">
        <v>0.11799999999999999</v>
      </c>
      <c r="S116" s="9">
        <v>0.51300000000000001</v>
      </c>
    </row>
    <row r="117" spans="1:19" s="8" customFormat="1" x14ac:dyDescent="0.2">
      <c r="A117" s="8" t="s">
        <v>23</v>
      </c>
      <c r="B117" s="8">
        <v>65</v>
      </c>
      <c r="C117" s="8">
        <v>0.23</v>
      </c>
      <c r="D117" s="8">
        <v>0.67500000000000004</v>
      </c>
      <c r="E117" s="8">
        <v>1.0900000000000001</v>
      </c>
      <c r="F117" s="8">
        <v>0.96299999999999997</v>
      </c>
      <c r="G117" s="8">
        <v>0.88700000000000001</v>
      </c>
      <c r="H117" s="8">
        <v>0.81400000000000006</v>
      </c>
      <c r="I117" s="8">
        <v>0.77899999999999991</v>
      </c>
      <c r="J117" s="8">
        <v>0.74299999999999999</v>
      </c>
      <c r="K117" s="8">
        <v>0.70899999999999996</v>
      </c>
      <c r="L117" s="8">
        <v>0.67800000000000005</v>
      </c>
      <c r="M117" s="8">
        <v>0.623</v>
      </c>
      <c r="N117" s="8">
        <v>0.58299999999999996</v>
      </c>
      <c r="O117" s="8">
        <v>0.53799999999999992</v>
      </c>
      <c r="P117" s="8">
        <v>0.49299999999999994</v>
      </c>
      <c r="Q117" s="8">
        <v>0.42299999999999999</v>
      </c>
      <c r="R117" s="8">
        <v>0.312</v>
      </c>
      <c r="S117" s="9">
        <v>1.17</v>
      </c>
    </row>
    <row r="118" spans="1:19" s="8" customFormat="1" x14ac:dyDescent="0.2">
      <c r="A118" s="8" t="s">
        <v>22</v>
      </c>
      <c r="B118" s="8">
        <v>85</v>
      </c>
      <c r="C118" s="8">
        <v>0.23499999999999999</v>
      </c>
      <c r="D118" s="8">
        <v>0.65899999999999992</v>
      </c>
      <c r="E118" s="8">
        <v>1.0399999999999998</v>
      </c>
      <c r="F118" s="8">
        <v>0.91900000000000004</v>
      </c>
      <c r="G118" s="8">
        <v>0.84199999999999997</v>
      </c>
      <c r="H118" s="8">
        <v>0.76999999999999991</v>
      </c>
      <c r="I118" s="8">
        <v>0.73299999999999998</v>
      </c>
      <c r="J118" s="8">
        <v>0.7</v>
      </c>
      <c r="K118" s="8">
        <v>0.66699999999999993</v>
      </c>
      <c r="L118" s="8">
        <v>0.63500000000000001</v>
      </c>
      <c r="M118" s="8">
        <v>0.58299999999999996</v>
      </c>
      <c r="N118" s="8">
        <v>0.54400000000000004</v>
      </c>
      <c r="O118" s="8">
        <v>0.5</v>
      </c>
      <c r="P118" s="8">
        <v>0.45899999999999996</v>
      </c>
      <c r="Q118" s="8">
        <v>0.39300000000000002</v>
      </c>
      <c r="R118" s="8">
        <v>0.28800000000000003</v>
      </c>
      <c r="S118" s="9">
        <v>1.1199999999999999</v>
      </c>
    </row>
    <row r="119" spans="1:19" s="8" customFormat="1" x14ac:dyDescent="0.2">
      <c r="A119" s="8" t="s">
        <v>21</v>
      </c>
      <c r="B119" s="8">
        <v>105</v>
      </c>
      <c r="C119" s="8">
        <v>8.4900000000000003E-2</v>
      </c>
      <c r="D119" s="8">
        <v>0.21000000000000002</v>
      </c>
      <c r="E119" s="8">
        <v>0.314</v>
      </c>
      <c r="F119" s="8">
        <v>0.26800000000000002</v>
      </c>
      <c r="G119" s="8">
        <v>0.24199999999999999</v>
      </c>
      <c r="H119" s="8">
        <v>0.219</v>
      </c>
      <c r="I119" s="8">
        <v>0.20699999999999999</v>
      </c>
      <c r="J119" s="8">
        <v>0.19699999999999998</v>
      </c>
      <c r="K119" s="8">
        <v>0.185</v>
      </c>
      <c r="L119" s="8">
        <v>0.17699999999999999</v>
      </c>
      <c r="M119" s="8">
        <v>0.159</v>
      </c>
      <c r="N119" s="8">
        <v>0.14799999999999999</v>
      </c>
      <c r="O119" s="8">
        <v>0.13400000000000001</v>
      </c>
      <c r="P119" s="8">
        <v>0.122</v>
      </c>
      <c r="Q119" s="8">
        <v>0.10199999999999999</v>
      </c>
      <c r="R119" s="8">
        <v>7.3099999999999998E-2</v>
      </c>
      <c r="S119" s="9">
        <v>0.33399999999999996</v>
      </c>
    </row>
    <row r="120" spans="1:19" s="8" customFormat="1" x14ac:dyDescent="0.2">
      <c r="A120" s="8" t="s">
        <v>20</v>
      </c>
      <c r="B120" s="8">
        <v>125</v>
      </c>
      <c r="C120" s="8">
        <v>0.121</v>
      </c>
      <c r="D120" s="8">
        <v>0.29899999999999999</v>
      </c>
      <c r="E120" s="8">
        <v>0.44800000000000001</v>
      </c>
      <c r="F120" s="8">
        <v>0.38300000000000001</v>
      </c>
      <c r="G120" s="8">
        <v>0.34600000000000003</v>
      </c>
      <c r="H120" s="8">
        <v>0.313</v>
      </c>
      <c r="I120" s="8">
        <v>0.29699999999999999</v>
      </c>
      <c r="J120" s="8">
        <v>0.28200000000000003</v>
      </c>
      <c r="K120" s="8">
        <v>0.26800000000000002</v>
      </c>
      <c r="L120" s="8">
        <v>0.253</v>
      </c>
      <c r="M120" s="8">
        <v>0.22900000000000001</v>
      </c>
      <c r="N120" s="8">
        <v>0.21299999999999999</v>
      </c>
      <c r="O120" s="8">
        <v>0.19400000000000001</v>
      </c>
      <c r="P120" s="8">
        <v>0.17599999999999999</v>
      </c>
      <c r="Q120" s="8">
        <v>0.14799999999999999</v>
      </c>
      <c r="R120" s="8">
        <v>0.106</v>
      </c>
      <c r="S120" s="9">
        <v>0.48099999999999998</v>
      </c>
    </row>
    <row r="121" spans="1:19" s="8" customFormat="1" x14ac:dyDescent="0.2">
      <c r="A121" s="8" t="s">
        <v>19</v>
      </c>
      <c r="B121" s="8">
        <v>145</v>
      </c>
      <c r="C121" s="8">
        <v>0.20599999999999999</v>
      </c>
      <c r="D121" s="8">
        <v>0.54400000000000004</v>
      </c>
      <c r="E121" s="8">
        <v>0.83199999999999996</v>
      </c>
      <c r="F121" s="8">
        <v>0.71899999999999997</v>
      </c>
      <c r="G121" s="8">
        <v>0.65300000000000002</v>
      </c>
      <c r="H121" s="8">
        <v>0.59100000000000008</v>
      </c>
      <c r="I121" s="8">
        <v>0.56099999999999994</v>
      </c>
      <c r="J121" s="8">
        <v>0.53200000000000003</v>
      </c>
      <c r="K121" s="8">
        <v>0.50700000000000001</v>
      </c>
      <c r="L121" s="8">
        <v>0.47899999999999998</v>
      </c>
      <c r="M121" s="8">
        <v>0.438</v>
      </c>
      <c r="N121" s="8">
        <v>0.40700000000000003</v>
      </c>
      <c r="O121" s="8">
        <v>0.373</v>
      </c>
      <c r="P121" s="8">
        <v>0.34</v>
      </c>
      <c r="Q121" s="8">
        <v>0.28899999999999998</v>
      </c>
      <c r="R121" s="8">
        <v>0.21199999999999999</v>
      </c>
      <c r="S121" s="9">
        <v>0.90700000000000003</v>
      </c>
    </row>
    <row r="122" spans="1:19" s="8" customFormat="1" x14ac:dyDescent="0.2">
      <c r="A122" s="8" t="s">
        <v>18</v>
      </c>
      <c r="B122" s="8">
        <v>5</v>
      </c>
      <c r="C122" s="8">
        <v>0.13899999999999998</v>
      </c>
      <c r="D122" s="8">
        <v>0.35499999999999998</v>
      </c>
      <c r="E122" s="8">
        <v>0.53100000000000003</v>
      </c>
      <c r="F122" s="8">
        <v>0.45300000000000001</v>
      </c>
      <c r="G122" s="8">
        <v>0.40799999999999997</v>
      </c>
      <c r="H122" s="8">
        <v>0.371</v>
      </c>
      <c r="I122" s="8">
        <v>0.35</v>
      </c>
      <c r="J122" s="8">
        <v>0.33200000000000002</v>
      </c>
      <c r="K122" s="8">
        <v>0.316</v>
      </c>
      <c r="L122" s="8">
        <v>0.29799999999999999</v>
      </c>
      <c r="M122" s="8">
        <v>0.27099999999999996</v>
      </c>
      <c r="N122" s="8">
        <v>0.251</v>
      </c>
      <c r="O122" s="8">
        <v>0.22800000000000001</v>
      </c>
      <c r="P122" s="8">
        <v>0.20599999999999999</v>
      </c>
      <c r="Q122" s="8">
        <v>0.17300000000000001</v>
      </c>
      <c r="R122" s="8">
        <v>0.122</v>
      </c>
      <c r="S122" s="9">
        <v>0.57200000000000006</v>
      </c>
    </row>
    <row r="123" spans="1:19" s="8" customFormat="1" x14ac:dyDescent="0.2">
      <c r="A123" s="8" t="s">
        <v>17</v>
      </c>
      <c r="B123" s="8">
        <v>25</v>
      </c>
      <c r="C123" s="8">
        <v>8.9400000000000007E-2</v>
      </c>
      <c r="D123" s="8">
        <v>0.224</v>
      </c>
      <c r="E123" s="8">
        <v>0.33599999999999997</v>
      </c>
      <c r="F123" s="8">
        <v>0.28800000000000003</v>
      </c>
      <c r="G123" s="8">
        <v>0.25999999999999995</v>
      </c>
      <c r="H123" s="8">
        <v>0.23800000000000002</v>
      </c>
      <c r="I123" s="8">
        <v>0.224</v>
      </c>
      <c r="J123" s="8">
        <v>0.21299999999999999</v>
      </c>
      <c r="K123" s="8">
        <v>0.20300000000000001</v>
      </c>
      <c r="L123" s="8">
        <v>0.191</v>
      </c>
      <c r="M123" s="8">
        <v>0.17399999999999999</v>
      </c>
      <c r="N123" s="8">
        <v>0.161</v>
      </c>
      <c r="O123" s="8">
        <v>0.14599999999999999</v>
      </c>
      <c r="P123" s="8">
        <v>0.13400000000000001</v>
      </c>
      <c r="Q123" s="8">
        <v>0.112</v>
      </c>
      <c r="R123" s="8">
        <v>8.0199999999999994E-2</v>
      </c>
      <c r="S123" s="9">
        <v>0.36299999999999999</v>
      </c>
    </row>
    <row r="124" spans="1:19" s="8" customFormat="1" x14ac:dyDescent="0.2">
      <c r="A124" s="8" t="s">
        <v>16</v>
      </c>
      <c r="B124" s="8">
        <v>45</v>
      </c>
      <c r="C124" s="8">
        <v>0.12300000000000001</v>
      </c>
      <c r="D124" s="8">
        <v>0.313</v>
      </c>
      <c r="E124" s="8">
        <v>0.46799999999999997</v>
      </c>
      <c r="F124" s="8">
        <v>0.4</v>
      </c>
      <c r="G124" s="8">
        <v>0.36200000000000004</v>
      </c>
      <c r="H124" s="8">
        <v>0.32899999999999996</v>
      </c>
      <c r="I124" s="8">
        <v>0.31</v>
      </c>
      <c r="J124" s="8">
        <v>0.29399999999999998</v>
      </c>
      <c r="K124" s="8">
        <v>0.27999999999999997</v>
      </c>
      <c r="L124" s="8">
        <v>0.26400000000000001</v>
      </c>
      <c r="M124" s="8">
        <v>0.24000000000000002</v>
      </c>
      <c r="N124" s="8">
        <v>0.221</v>
      </c>
      <c r="O124" s="8">
        <v>0.20100000000000001</v>
      </c>
      <c r="P124" s="8">
        <v>0.183</v>
      </c>
      <c r="Q124" s="8">
        <v>0.153</v>
      </c>
      <c r="R124" s="8">
        <v>0.10900000000000001</v>
      </c>
      <c r="S124" s="9">
        <v>0.502</v>
      </c>
    </row>
    <row r="125" spans="1:19" s="8" customFormat="1" x14ac:dyDescent="0.2">
      <c r="A125" s="8" t="s">
        <v>15</v>
      </c>
      <c r="B125" s="8">
        <v>65</v>
      </c>
      <c r="C125" s="8">
        <v>0.125</v>
      </c>
      <c r="D125" s="8">
        <v>0.30200000000000005</v>
      </c>
      <c r="E125" s="8">
        <v>0.437</v>
      </c>
      <c r="F125" s="8">
        <v>0.37</v>
      </c>
      <c r="G125" s="8">
        <v>0.33300000000000002</v>
      </c>
      <c r="H125" s="8">
        <v>0.29699999999999999</v>
      </c>
      <c r="I125" s="8">
        <v>0.28100000000000003</v>
      </c>
      <c r="J125" s="8">
        <v>0.26400000000000001</v>
      </c>
      <c r="K125" s="8">
        <v>0.25</v>
      </c>
      <c r="L125" s="8">
        <v>0.23499999999999999</v>
      </c>
      <c r="M125" s="8">
        <v>0.21299999999999999</v>
      </c>
      <c r="N125" s="8">
        <v>0.19500000000000001</v>
      </c>
      <c r="O125" s="8">
        <v>0.17699999999999999</v>
      </c>
      <c r="P125" s="8">
        <v>0.159</v>
      </c>
      <c r="Q125" s="8">
        <v>0.13100000000000001</v>
      </c>
      <c r="R125" s="8">
        <v>9.2399999999999996E-2</v>
      </c>
      <c r="S125" s="9">
        <v>0.46900000000000003</v>
      </c>
    </row>
    <row r="126" spans="1:19" s="8" customFormat="1" x14ac:dyDescent="0.2">
      <c r="A126" s="8" t="s">
        <v>14</v>
      </c>
      <c r="B126" s="8">
        <v>85</v>
      </c>
      <c r="C126" s="8">
        <v>0.13999999999999999</v>
      </c>
      <c r="D126" s="8">
        <v>0.33300000000000002</v>
      </c>
      <c r="E126" s="8">
        <v>0.48700000000000004</v>
      </c>
      <c r="F126" s="8">
        <v>0.40900000000000003</v>
      </c>
      <c r="G126" s="8">
        <v>0.36900000000000005</v>
      </c>
      <c r="H126" s="8">
        <v>0.33100000000000002</v>
      </c>
      <c r="I126" s="8">
        <v>0.314</v>
      </c>
      <c r="J126" s="8">
        <v>0.29699999999999999</v>
      </c>
      <c r="K126" s="8">
        <v>0.28100000000000003</v>
      </c>
      <c r="L126" s="8">
        <v>0.26500000000000001</v>
      </c>
      <c r="M126" s="8">
        <v>0.24000000000000002</v>
      </c>
      <c r="N126" s="8">
        <v>0.223</v>
      </c>
      <c r="O126" s="8">
        <v>0.20100000000000001</v>
      </c>
      <c r="P126" s="8">
        <v>0.183</v>
      </c>
      <c r="Q126" s="8">
        <v>0.153</v>
      </c>
      <c r="R126" s="8">
        <v>0.10900000000000001</v>
      </c>
      <c r="S126" s="9">
        <v>0.51800000000000002</v>
      </c>
    </row>
    <row r="127" spans="1:19" s="8" customFormat="1" x14ac:dyDescent="0.2">
      <c r="A127" s="8" t="s">
        <v>13</v>
      </c>
      <c r="B127" s="8">
        <v>105</v>
      </c>
      <c r="C127" s="8">
        <v>0.11</v>
      </c>
      <c r="D127" s="8">
        <v>0.27399999999999997</v>
      </c>
      <c r="E127" s="8">
        <v>0.40900000000000003</v>
      </c>
      <c r="F127" s="8">
        <v>0.34799999999999998</v>
      </c>
      <c r="G127" s="8">
        <v>0.313</v>
      </c>
      <c r="H127" s="8">
        <v>0.28200000000000003</v>
      </c>
      <c r="I127" s="8">
        <v>0.26800000000000002</v>
      </c>
      <c r="J127" s="8">
        <v>0.253</v>
      </c>
      <c r="K127" s="8">
        <v>0.24000000000000002</v>
      </c>
      <c r="L127" s="8">
        <v>0.22599999999999998</v>
      </c>
      <c r="M127" s="8">
        <v>0.20599999999999999</v>
      </c>
      <c r="N127" s="8">
        <v>0.191</v>
      </c>
      <c r="O127" s="8">
        <v>0.17399999999999999</v>
      </c>
      <c r="P127" s="8">
        <v>0.158</v>
      </c>
      <c r="Q127" s="8">
        <v>0.13100000000000001</v>
      </c>
      <c r="R127" s="8">
        <v>9.3900000000000011E-2</v>
      </c>
      <c r="S127" s="9">
        <v>0.44</v>
      </c>
    </row>
    <row r="128" spans="1:19" s="8" customFormat="1" x14ac:dyDescent="0.2">
      <c r="A128" s="8" t="s">
        <v>12</v>
      </c>
      <c r="B128" s="8">
        <v>125</v>
      </c>
      <c r="C128" s="8">
        <v>0.125</v>
      </c>
      <c r="D128" s="8">
        <v>0.32300000000000001</v>
      </c>
      <c r="E128" s="8">
        <v>7.43</v>
      </c>
      <c r="F128" s="8">
        <v>6.2</v>
      </c>
      <c r="G128" s="8">
        <v>5.58</v>
      </c>
      <c r="H128" s="8">
        <v>5.01</v>
      </c>
      <c r="I128" s="8">
        <v>4.71</v>
      </c>
      <c r="J128" s="8">
        <v>4.45</v>
      </c>
      <c r="K128" s="8">
        <v>4.2</v>
      </c>
      <c r="L128" s="8">
        <v>3.94</v>
      </c>
      <c r="M128" s="8">
        <v>3.54</v>
      </c>
      <c r="N128" s="8">
        <v>3.2399999999999998</v>
      </c>
      <c r="O128" s="8">
        <v>2.9299999999999997</v>
      </c>
      <c r="P128" s="8">
        <v>2.64</v>
      </c>
      <c r="Q128" s="8">
        <v>2.19</v>
      </c>
      <c r="R128" s="8">
        <v>1.56</v>
      </c>
      <c r="S128" s="9">
        <v>0.52600000000000002</v>
      </c>
    </row>
    <row r="129" spans="1:19" s="8" customFormat="1" x14ac:dyDescent="0.2">
      <c r="A129" s="8" t="s">
        <v>11</v>
      </c>
      <c r="B129" s="8">
        <v>145</v>
      </c>
      <c r="C129" s="8">
        <v>0.159</v>
      </c>
      <c r="D129" s="8">
        <v>0.39300000000000002</v>
      </c>
      <c r="E129" s="8">
        <v>0.58600000000000008</v>
      </c>
      <c r="F129" s="8">
        <v>0.499</v>
      </c>
      <c r="G129" s="8">
        <v>0.45</v>
      </c>
      <c r="H129" s="8">
        <v>0.40499999999999997</v>
      </c>
      <c r="I129" s="8">
        <v>0.38400000000000001</v>
      </c>
      <c r="J129" s="8">
        <v>0.36499999999999999</v>
      </c>
      <c r="K129" s="8">
        <v>0.34600000000000003</v>
      </c>
      <c r="L129" s="8">
        <v>0.32600000000000001</v>
      </c>
      <c r="M129" s="8">
        <v>0.29500000000000004</v>
      </c>
      <c r="N129" s="8">
        <v>0.27399999999999997</v>
      </c>
      <c r="O129" s="8">
        <v>0.24899999999999997</v>
      </c>
      <c r="P129" s="8">
        <v>0.22500000000000001</v>
      </c>
      <c r="Q129" s="8">
        <v>0.189</v>
      </c>
      <c r="R129" s="8">
        <v>0.13500000000000001</v>
      </c>
      <c r="S129" s="9">
        <v>0.63100000000000001</v>
      </c>
    </row>
    <row r="130" spans="1:19" s="8" customFormat="1" x14ac:dyDescent="0.2">
      <c r="A130" s="8" t="s">
        <v>10</v>
      </c>
      <c r="B130" s="8">
        <v>5</v>
      </c>
      <c r="C130" s="8">
        <v>0.13500000000000001</v>
      </c>
      <c r="D130" s="8">
        <v>0.35399999999999998</v>
      </c>
      <c r="E130" s="8">
        <v>0.54600000000000004</v>
      </c>
      <c r="F130" s="8">
        <v>0.47</v>
      </c>
      <c r="G130" s="8">
        <v>0.42799999999999999</v>
      </c>
      <c r="H130" s="8">
        <v>0.38900000000000001</v>
      </c>
      <c r="I130" s="8">
        <v>0.37</v>
      </c>
      <c r="J130" s="8">
        <v>0.35399999999999998</v>
      </c>
      <c r="K130" s="8">
        <v>0.33700000000000002</v>
      </c>
      <c r="L130" s="8">
        <v>0.31900000000000001</v>
      </c>
      <c r="M130" s="8">
        <v>0.29100000000000004</v>
      </c>
      <c r="N130" s="8">
        <v>0.27099999999999996</v>
      </c>
      <c r="O130" s="8">
        <v>0.24899999999999997</v>
      </c>
      <c r="P130" s="8">
        <v>0.22599999999999998</v>
      </c>
      <c r="Q130" s="8">
        <v>0.193</v>
      </c>
      <c r="R130" s="8">
        <v>0.13899999999999998</v>
      </c>
      <c r="S130" s="9">
        <v>0.59000000000000008</v>
      </c>
    </row>
    <row r="131" spans="1:19" s="8" customFormat="1" x14ac:dyDescent="0.2">
      <c r="A131" s="8" t="s">
        <v>9</v>
      </c>
      <c r="B131" s="8">
        <v>25</v>
      </c>
      <c r="C131" s="8">
        <v>0.13600000000000001</v>
      </c>
      <c r="D131" s="8">
        <v>0.36099999999999999</v>
      </c>
      <c r="E131" s="8">
        <v>0.56400000000000006</v>
      </c>
      <c r="F131" s="8">
        <v>0.48799999999999999</v>
      </c>
      <c r="G131" s="8">
        <v>0.44499999999999995</v>
      </c>
      <c r="H131" s="8">
        <v>0.40499999999999997</v>
      </c>
      <c r="I131" s="8">
        <v>0.38800000000000001</v>
      </c>
      <c r="J131" s="8">
        <v>0.37</v>
      </c>
      <c r="K131" s="8">
        <v>0.35300000000000004</v>
      </c>
      <c r="L131" s="8">
        <v>0.33399999999999996</v>
      </c>
      <c r="M131" s="8">
        <v>0.30399999999999999</v>
      </c>
      <c r="N131" s="8">
        <v>0.28400000000000003</v>
      </c>
      <c r="O131" s="8">
        <v>0.25999999999999995</v>
      </c>
      <c r="P131" s="8">
        <v>0.23599999999999999</v>
      </c>
      <c r="Q131" s="8">
        <v>0.2</v>
      </c>
      <c r="R131" s="8">
        <v>0.14400000000000002</v>
      </c>
      <c r="S131" s="9">
        <v>0.60799999999999998</v>
      </c>
    </row>
    <row r="132" spans="1:19" s="8" customFormat="1" x14ac:dyDescent="0.2">
      <c r="A132" s="8" t="s">
        <v>8</v>
      </c>
      <c r="B132" s="8">
        <v>45</v>
      </c>
      <c r="C132" s="8">
        <v>0.185</v>
      </c>
      <c r="D132" s="8">
        <v>0.48700000000000004</v>
      </c>
      <c r="E132" s="8">
        <v>0.748</v>
      </c>
      <c r="F132" s="8">
        <v>0.64700000000000002</v>
      </c>
      <c r="G132" s="8">
        <v>0.58799999999999997</v>
      </c>
      <c r="H132" s="8">
        <v>0.53600000000000003</v>
      </c>
      <c r="I132" s="8">
        <v>0.50900000000000001</v>
      </c>
      <c r="J132" s="8">
        <v>0.48599999999999999</v>
      </c>
      <c r="K132" s="8">
        <v>0.46099999999999997</v>
      </c>
      <c r="L132" s="8">
        <v>0.438</v>
      </c>
      <c r="M132" s="8">
        <v>0.39900000000000002</v>
      </c>
      <c r="N132" s="8">
        <v>0.37</v>
      </c>
      <c r="O132" s="8">
        <v>0.33900000000000002</v>
      </c>
      <c r="P132" s="8">
        <v>0.308</v>
      </c>
      <c r="Q132" s="8">
        <v>0.25999999999999995</v>
      </c>
      <c r="R132" s="8">
        <v>0.185</v>
      </c>
      <c r="S132" s="9">
        <v>0.80199999999999994</v>
      </c>
    </row>
    <row r="133" spans="1:19" s="8" customFormat="1" x14ac:dyDescent="0.2">
      <c r="A133" s="8" t="s">
        <v>7</v>
      </c>
      <c r="B133" s="8">
        <v>65</v>
      </c>
      <c r="C133" s="8">
        <v>0.13799999999999998</v>
      </c>
      <c r="D133" s="8">
        <v>0.33399999999999996</v>
      </c>
      <c r="E133" s="8">
        <v>0.48299999999999998</v>
      </c>
      <c r="F133" s="8">
        <v>0.40799999999999997</v>
      </c>
      <c r="G133" s="8">
        <v>0.36599999999999999</v>
      </c>
      <c r="H133" s="8">
        <v>0.32800000000000001</v>
      </c>
      <c r="I133" s="8">
        <v>0.309</v>
      </c>
      <c r="J133" s="8">
        <v>0.29300000000000004</v>
      </c>
      <c r="K133" s="8">
        <v>0.27500000000000002</v>
      </c>
      <c r="L133" s="8">
        <v>0.25900000000000001</v>
      </c>
      <c r="M133" s="8">
        <v>0.23299999999999998</v>
      </c>
      <c r="N133" s="8">
        <v>0.215</v>
      </c>
      <c r="O133" s="8">
        <v>0.19400000000000001</v>
      </c>
      <c r="P133" s="8">
        <v>0.17499999999999999</v>
      </c>
      <c r="Q133" s="8">
        <v>0.14499999999999999</v>
      </c>
      <c r="R133" s="8">
        <v>0.10100000000000001</v>
      </c>
      <c r="S133" s="9">
        <v>0.51700000000000002</v>
      </c>
    </row>
    <row r="134" spans="1:19" s="8" customFormat="1" x14ac:dyDescent="0.2">
      <c r="A134" s="8" t="s">
        <v>6</v>
      </c>
      <c r="B134" s="8">
        <v>85</v>
      </c>
      <c r="C134" s="8">
        <v>0.122</v>
      </c>
      <c r="D134" s="8">
        <v>0.28800000000000003</v>
      </c>
      <c r="E134" s="8">
        <v>0.41499999999999998</v>
      </c>
      <c r="F134" s="8">
        <v>0.34900000000000003</v>
      </c>
      <c r="G134" s="8">
        <v>0.313</v>
      </c>
      <c r="H134" s="8">
        <v>0.27999999999999997</v>
      </c>
      <c r="I134" s="8">
        <v>0.26400000000000001</v>
      </c>
      <c r="J134" s="8">
        <v>0.248</v>
      </c>
      <c r="K134" s="8">
        <v>0.23599999999999999</v>
      </c>
      <c r="L134" s="8">
        <v>0.221</v>
      </c>
      <c r="M134" s="8">
        <v>0.19900000000000001</v>
      </c>
      <c r="N134" s="8">
        <v>0.184</v>
      </c>
      <c r="O134" s="8">
        <v>0.16600000000000001</v>
      </c>
      <c r="P134" s="8">
        <v>0.14899999999999999</v>
      </c>
      <c r="Q134" s="8">
        <v>0.124</v>
      </c>
      <c r="R134" s="8">
        <v>8.7599999999999997E-2</v>
      </c>
      <c r="S134" s="9">
        <v>0.44499999999999995</v>
      </c>
    </row>
    <row r="135" spans="1:19" s="8" customFormat="1" x14ac:dyDescent="0.2">
      <c r="A135" s="8" t="s">
        <v>5</v>
      </c>
      <c r="B135" s="8">
        <v>105</v>
      </c>
      <c r="C135" s="8">
        <v>8.7599999999999997E-2</v>
      </c>
      <c r="D135" s="8">
        <v>0.21800000000000003</v>
      </c>
      <c r="E135" s="8">
        <v>0.32600000000000001</v>
      </c>
      <c r="F135" s="8">
        <v>0.27200000000000002</v>
      </c>
      <c r="G135" s="8">
        <v>0.245</v>
      </c>
      <c r="H135" s="8">
        <v>0.222</v>
      </c>
      <c r="I135" s="8">
        <v>0.21000000000000002</v>
      </c>
      <c r="J135" s="8">
        <v>0.2</v>
      </c>
      <c r="K135" s="8">
        <v>0.189</v>
      </c>
      <c r="L135" s="8">
        <v>0.17899999999999999</v>
      </c>
      <c r="M135" s="8">
        <v>0.16300000000000001</v>
      </c>
      <c r="N135" s="8">
        <v>0.15</v>
      </c>
      <c r="O135" s="8">
        <v>0.13600000000000001</v>
      </c>
      <c r="P135" s="8">
        <v>0.124</v>
      </c>
      <c r="Q135" s="8">
        <v>0.104</v>
      </c>
      <c r="R135" s="8">
        <v>7.3399999999999993E-2</v>
      </c>
      <c r="S135" s="9">
        <v>0.34600000000000003</v>
      </c>
    </row>
    <row r="136" spans="1:19" s="8" customFormat="1" x14ac:dyDescent="0.2">
      <c r="A136" s="8" t="s">
        <v>4</v>
      </c>
      <c r="B136" s="8">
        <v>125</v>
      </c>
      <c r="C136" s="8">
        <v>0.29899999999999999</v>
      </c>
      <c r="D136" s="8">
        <v>0.70299999999999996</v>
      </c>
      <c r="E136" s="8">
        <v>1.0900000000000001</v>
      </c>
      <c r="F136" s="8">
        <v>0.92500000000000004</v>
      </c>
      <c r="G136" s="8">
        <v>0.83299999999999996</v>
      </c>
      <c r="H136" s="8">
        <v>0.75</v>
      </c>
      <c r="I136" s="8">
        <v>0.71299999999999997</v>
      </c>
      <c r="J136" s="8">
        <v>0.67599999999999993</v>
      </c>
      <c r="K136" s="8">
        <v>0.64200000000000002</v>
      </c>
      <c r="L136" s="8">
        <v>0.60799999999999998</v>
      </c>
      <c r="M136" s="8">
        <v>0.55400000000000005</v>
      </c>
      <c r="N136" s="8">
        <v>0.51700000000000002</v>
      </c>
      <c r="O136" s="8">
        <v>0.46900000000000003</v>
      </c>
      <c r="P136" s="8">
        <v>0.43</v>
      </c>
      <c r="Q136" s="8">
        <v>0.36599999999999999</v>
      </c>
      <c r="R136" s="8">
        <v>0.26699999999999996</v>
      </c>
      <c r="S136" s="9">
        <v>1.1299999999999999</v>
      </c>
    </row>
    <row r="137" spans="1:19" s="8" customFormat="1" x14ac:dyDescent="0.2">
      <c r="A137" s="8" t="s">
        <v>3</v>
      </c>
      <c r="B137" s="8">
        <v>145</v>
      </c>
      <c r="C137" s="8">
        <v>0.33300000000000002</v>
      </c>
      <c r="D137" s="8">
        <v>0.80800000000000005</v>
      </c>
      <c r="E137" s="8">
        <v>1.1900000000000002</v>
      </c>
      <c r="F137" s="8">
        <v>1.02</v>
      </c>
      <c r="G137" s="8">
        <v>0.91200000000000003</v>
      </c>
      <c r="H137" s="8">
        <v>0.81800000000000006</v>
      </c>
      <c r="I137" s="8">
        <v>0.77399999999999991</v>
      </c>
      <c r="J137" s="8">
        <v>0.73299999999999998</v>
      </c>
      <c r="K137" s="8">
        <v>0.69300000000000006</v>
      </c>
      <c r="L137" s="8">
        <v>0.65399999999999991</v>
      </c>
      <c r="M137" s="8">
        <v>0.59199999999999997</v>
      </c>
      <c r="N137" s="8">
        <v>0.54699999999999993</v>
      </c>
      <c r="O137" s="8">
        <v>0.49399999999999999</v>
      </c>
      <c r="P137" s="8">
        <v>0.45</v>
      </c>
      <c r="Q137" s="8">
        <v>0.38100000000000001</v>
      </c>
      <c r="R137" s="8">
        <v>0.27399999999999997</v>
      </c>
      <c r="S137" s="9">
        <v>1.28</v>
      </c>
    </row>
    <row r="138" spans="1:19" s="8" customFormat="1" x14ac:dyDescent="0.2">
      <c r="A138" s="8" t="s">
        <v>2</v>
      </c>
      <c r="B138" s="8">
        <v>5</v>
      </c>
      <c r="C138" s="8">
        <v>0.44400000000000001</v>
      </c>
      <c r="D138" s="8">
        <v>1.0399999999999998</v>
      </c>
      <c r="E138" s="8">
        <v>1.48</v>
      </c>
      <c r="F138" s="8">
        <v>1.24</v>
      </c>
      <c r="G138" s="8">
        <v>1.1000000000000001</v>
      </c>
      <c r="H138" s="8">
        <v>0.98100000000000009</v>
      </c>
      <c r="I138" s="8">
        <v>0.92400000000000004</v>
      </c>
      <c r="J138" s="8">
        <v>0.871</v>
      </c>
      <c r="K138" s="8">
        <v>0.82</v>
      </c>
      <c r="L138" s="8">
        <v>0.77300000000000002</v>
      </c>
      <c r="M138" s="8">
        <v>0.69499999999999995</v>
      </c>
      <c r="N138" s="8">
        <v>0.64200000000000002</v>
      </c>
      <c r="O138" s="8">
        <v>0.57799999999999996</v>
      </c>
      <c r="P138" s="8">
        <v>0.52500000000000002</v>
      </c>
      <c r="Q138" s="8">
        <v>0.442</v>
      </c>
      <c r="R138" s="8">
        <v>0.317</v>
      </c>
      <c r="S138" s="9">
        <v>1.56</v>
      </c>
    </row>
    <row r="139" spans="1:19" s="8" customFormat="1" x14ac:dyDescent="0.2">
      <c r="A139" s="8" t="s">
        <v>1</v>
      </c>
      <c r="B139" s="8">
        <v>25</v>
      </c>
      <c r="C139" s="8">
        <v>0.26800000000000002</v>
      </c>
      <c r="D139" s="8">
        <v>0.65300000000000002</v>
      </c>
      <c r="E139" s="8">
        <v>0.9840000000000001</v>
      </c>
      <c r="F139" s="8">
        <v>0.84299999999999997</v>
      </c>
      <c r="G139" s="8">
        <v>0.76200000000000001</v>
      </c>
      <c r="H139" s="8">
        <v>0.68800000000000006</v>
      </c>
      <c r="I139" s="8">
        <v>0.65399999999999991</v>
      </c>
      <c r="J139" s="8">
        <v>0.61899999999999999</v>
      </c>
      <c r="K139" s="8">
        <v>0.58899999999999997</v>
      </c>
      <c r="L139" s="8">
        <v>0.55900000000000005</v>
      </c>
      <c r="M139" s="8">
        <v>0.50800000000000001</v>
      </c>
      <c r="N139" s="8">
        <v>0.47199999999999998</v>
      </c>
      <c r="O139" s="8">
        <v>0.43</v>
      </c>
      <c r="P139" s="8">
        <v>0.39300000000000002</v>
      </c>
      <c r="Q139" s="8">
        <v>0.33399999999999996</v>
      </c>
      <c r="R139" s="8">
        <v>0.24299999999999999</v>
      </c>
      <c r="S139" s="9">
        <v>1.08</v>
      </c>
    </row>
    <row r="140" spans="1:19" s="8" customFormat="1" x14ac:dyDescent="0.2">
      <c r="A140" s="8" t="s">
        <v>0</v>
      </c>
      <c r="B140" s="8">
        <v>45</v>
      </c>
      <c r="C140" s="8">
        <v>0.34200000000000003</v>
      </c>
      <c r="D140" s="8">
        <v>0.83100000000000007</v>
      </c>
      <c r="E140" s="8">
        <v>1.21</v>
      </c>
      <c r="F140" s="8">
        <v>1.03</v>
      </c>
      <c r="G140" s="8">
        <v>0.92199999999999993</v>
      </c>
      <c r="H140" s="8">
        <v>0.82700000000000007</v>
      </c>
      <c r="I140" s="8">
        <v>0.78299999999999992</v>
      </c>
      <c r="J140" s="8">
        <v>0.74</v>
      </c>
      <c r="K140" s="8">
        <v>0.70100000000000007</v>
      </c>
      <c r="L140" s="8">
        <v>0.66200000000000003</v>
      </c>
      <c r="M140" s="8">
        <v>0.59899999999999998</v>
      </c>
      <c r="N140" s="8">
        <v>0.55699999999999994</v>
      </c>
      <c r="O140" s="8">
        <v>0.505</v>
      </c>
      <c r="P140" s="8">
        <v>0.46</v>
      </c>
      <c r="Q140" s="8">
        <v>0.38900000000000001</v>
      </c>
      <c r="R140" s="8">
        <v>0.28200000000000003</v>
      </c>
      <c r="S140" s="9">
        <v>1.34</v>
      </c>
    </row>
    <row r="141" spans="1:19" x14ac:dyDescent="0.2">
      <c r="B141" s="8"/>
    </row>
    <row r="142" spans="1:19" x14ac:dyDescent="0.2">
      <c r="B142" s="8"/>
    </row>
    <row r="143" spans="1:19" x14ac:dyDescent="0.2">
      <c r="B143" s="8"/>
    </row>
    <row r="144" spans="1:19" x14ac:dyDescent="0.2">
      <c r="B144" s="8"/>
    </row>
    <row r="145" spans="2:2" x14ac:dyDescent="0.2">
      <c r="B145" s="8"/>
    </row>
  </sheetData>
  <sortState xmlns:xlrd2="http://schemas.microsoft.com/office/spreadsheetml/2017/richdata2" ref="A2:S140">
    <sortCondition ref="A1"/>
  </sortState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Metadata</vt:lpstr>
      <vt:lpstr>MS</vt:lpstr>
      <vt:lpstr>NRM</vt:lpstr>
      <vt:lpstr>ARM</vt:lpstr>
      <vt:lpstr>IRM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2020-05-19T17:44:45Z</dcterms:created>
  <dcterms:modified xsi:type="dcterms:W3CDTF">2020-05-19T21:15:35Z</dcterms:modified>
</cp:coreProperties>
</file>